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culjak\Desktop\Financije 2023\USKOK\USKOK\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F302" i="9"/>
  <c r="H301" i="9"/>
  <c r="G301" i="9"/>
  <c r="E301" i="9" s="1"/>
  <c r="B301" i="9" s="1"/>
  <c r="F301" i="9"/>
  <c r="H300" i="9"/>
  <c r="G300" i="9"/>
  <c r="F300" i="9"/>
  <c r="H299" i="9"/>
  <c r="G299" i="9"/>
  <c r="E299" i="9" s="1"/>
  <c r="B299" i="9" s="1"/>
  <c r="F299" i="9"/>
  <c r="H298" i="9"/>
  <c r="G298" i="9"/>
  <c r="E298" i="9" s="1"/>
  <c r="B298" i="9" s="1"/>
  <c r="F298" i="9"/>
  <c r="H297" i="9"/>
  <c r="G297" i="9"/>
  <c r="F297" i="9"/>
  <c r="H296" i="9"/>
  <c r="E296" i="9" s="1"/>
  <c r="G296" i="9"/>
  <c r="F296" i="9"/>
  <c r="B296" i="9"/>
  <c r="H295" i="9"/>
  <c r="G295" i="9"/>
  <c r="F295" i="9"/>
  <c r="H294" i="9"/>
  <c r="G294" i="9"/>
  <c r="E294" i="9" s="1"/>
  <c r="F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E283" i="9" s="1"/>
  <c r="B283" i="9" s="1"/>
  <c r="G283" i="9"/>
  <c r="F283" i="9"/>
  <c r="H282" i="9"/>
  <c r="G282" i="9"/>
  <c r="F282" i="9"/>
  <c r="E282" i="9"/>
  <c r="B282" i="9" s="1"/>
  <c r="H281" i="9"/>
  <c r="G281" i="9"/>
  <c r="F281" i="9"/>
  <c r="F277" i="9" s="1"/>
  <c r="F280" i="9"/>
  <c r="F279" i="9"/>
  <c r="F278" i="9"/>
  <c r="F276" i="9"/>
  <c r="L275" i="9"/>
  <c r="F275" i="9" s="1"/>
  <c r="H275" i="9"/>
  <c r="F274" i="9"/>
  <c r="I273" i="9"/>
  <c r="H273" i="9"/>
  <c r="F273" i="9"/>
  <c r="E272" i="9"/>
  <c r="M271" i="9"/>
  <c r="L271" i="9"/>
  <c r="F271" i="9" s="1"/>
  <c r="E271" i="9"/>
  <c r="M270" i="9"/>
  <c r="F270" i="9" s="1"/>
  <c r="B270" i="9" s="1"/>
  <c r="L270" i="9"/>
  <c r="E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M260" i="9"/>
  <c r="L260" i="9"/>
  <c r="F260" i="9"/>
  <c r="B260" i="9" s="1"/>
  <c r="E260" i="9"/>
  <c r="M259" i="9"/>
  <c r="L259" i="9"/>
  <c r="F259" i="9" s="1"/>
  <c r="E259" i="9"/>
  <c r="B259" i="9" s="1"/>
  <c r="M258" i="9"/>
  <c r="F258" i="9" s="1"/>
  <c r="L258" i="9"/>
  <c r="E258" i="9"/>
  <c r="B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M252" i="9"/>
  <c r="L252" i="9"/>
  <c r="F252" i="9"/>
  <c r="B252" i="9" s="1"/>
  <c r="E252" i="9"/>
  <c r="M251" i="9"/>
  <c r="L251" i="9"/>
  <c r="F251" i="9" s="1"/>
  <c r="E251" i="9"/>
  <c r="B251" i="9" s="1"/>
  <c r="M250" i="9"/>
  <c r="F250" i="9" s="1"/>
  <c r="L250" i="9"/>
  <c r="E250" i="9"/>
  <c r="B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M244" i="9"/>
  <c r="L244" i="9"/>
  <c r="F244" i="9"/>
  <c r="B244" i="9" s="1"/>
  <c r="E244" i="9"/>
  <c r="M243" i="9"/>
  <c r="L243" i="9"/>
  <c r="F243" i="9" s="1"/>
  <c r="E243" i="9"/>
  <c r="B243" i="9" s="1"/>
  <c r="M242" i="9"/>
  <c r="F242" i="9" s="1"/>
  <c r="L242" i="9"/>
  <c r="E242" i="9"/>
  <c r="B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M236" i="9"/>
  <c r="L236" i="9"/>
  <c r="F236" i="9"/>
  <c r="B236" i="9" s="1"/>
  <c r="E236" i="9"/>
  <c r="M235" i="9"/>
  <c r="L235" i="9"/>
  <c r="F235" i="9" s="1"/>
  <c r="E235" i="9"/>
  <c r="B235" i="9" s="1"/>
  <c r="M234" i="9"/>
  <c r="F234" i="9" s="1"/>
  <c r="L234" i="9"/>
  <c r="E234" i="9"/>
  <c r="B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M228" i="9"/>
  <c r="L228" i="9"/>
  <c r="F228" i="9"/>
  <c r="B228" i="9" s="1"/>
  <c r="E228" i="9"/>
  <c r="M227" i="9"/>
  <c r="L227" i="9"/>
  <c r="F227" i="9" s="1"/>
  <c r="E227" i="9"/>
  <c r="B227" i="9" s="1"/>
  <c r="M226" i="9"/>
  <c r="F226" i="9" s="1"/>
  <c r="L226" i="9"/>
  <c r="E226" i="9"/>
  <c r="B226" i="9"/>
  <c r="M225" i="9"/>
  <c r="L225" i="9"/>
  <c r="F225" i="9" s="1"/>
  <c r="E225" i="9"/>
  <c r="B225" i="9" s="1"/>
  <c r="M224" i="9"/>
  <c r="F224" i="9" s="1"/>
  <c r="B224" i="9" s="1"/>
  <c r="L224" i="9"/>
  <c r="E224" i="9"/>
  <c r="M223" i="9"/>
  <c r="L223" i="9"/>
  <c r="E223" i="9"/>
  <c r="M222" i="9"/>
  <c r="F222" i="9" s="1"/>
  <c r="B222" i="9" s="1"/>
  <c r="L222" i="9"/>
  <c r="E222" i="9"/>
  <c r="M221" i="9"/>
  <c r="L221" i="9"/>
  <c r="F221" i="9" s="1"/>
  <c r="E221" i="9"/>
  <c r="M220" i="9"/>
  <c r="L220" i="9"/>
  <c r="F220" i="9"/>
  <c r="B220" i="9" s="1"/>
  <c r="E220" i="9"/>
  <c r="M219" i="9"/>
  <c r="L219" i="9"/>
  <c r="E219" i="9"/>
  <c r="M218" i="9"/>
  <c r="F218" i="9" s="1"/>
  <c r="L218" i="9"/>
  <c r="E218" i="9"/>
  <c r="B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H95" i="9"/>
  <c r="G95" i="9"/>
  <c r="E95" i="9" s="1"/>
  <c r="B95" i="9" s="1"/>
  <c r="F95" i="9"/>
  <c r="H94" i="9"/>
  <c r="G94" i="9"/>
  <c r="F94" i="9"/>
  <c r="H93" i="9"/>
  <c r="G93" i="9"/>
  <c r="F93" i="9"/>
  <c r="E93" i="9"/>
  <c r="B93" i="9" s="1"/>
  <c r="H92" i="9"/>
  <c r="G92" i="9"/>
  <c r="F92" i="9"/>
  <c r="E92" i="9"/>
  <c r="H91" i="9"/>
  <c r="G91" i="9"/>
  <c r="E91" i="9" s="1"/>
  <c r="B91" i="9" s="1"/>
  <c r="F91" i="9"/>
  <c r="H90" i="9"/>
  <c r="G90" i="9"/>
  <c r="F90" i="9"/>
  <c r="H89" i="9"/>
  <c r="G89" i="9"/>
  <c r="F89" i="9"/>
  <c r="E89" i="9"/>
  <c r="B89" i="9" s="1"/>
  <c r="H88" i="9"/>
  <c r="G88" i="9"/>
  <c r="F88" i="9"/>
  <c r="E88" i="9"/>
  <c r="H87" i="9"/>
  <c r="G87" i="9"/>
  <c r="E87" i="9" s="1"/>
  <c r="B87" i="9" s="1"/>
  <c r="F87" i="9"/>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F44" i="9"/>
  <c r="H43" i="9"/>
  <c r="E43" i="9" s="1"/>
  <c r="B43" i="9" s="1"/>
  <c r="G43" i="9"/>
  <c r="F43" i="9"/>
  <c r="H42" i="9"/>
  <c r="G42" i="9"/>
  <c r="F42" i="9"/>
  <c r="E42" i="9"/>
  <c r="B42" i="9" s="1"/>
  <c r="H41" i="9"/>
  <c r="G41" i="9"/>
  <c r="F41" i="9"/>
  <c r="H40" i="9"/>
  <c r="G40" i="9"/>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F33" i="9"/>
  <c r="H32" i="9"/>
  <c r="G32" i="9"/>
  <c r="F32" i="9"/>
  <c r="H31" i="9"/>
  <c r="G31" i="9"/>
  <c r="F31" i="9"/>
  <c r="E31" i="9"/>
  <c r="B31" i="9" s="1"/>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I36" i="3" s="1"/>
  <c r="D95" i="8"/>
  <c r="D90" i="8"/>
  <c r="D85" i="8"/>
  <c r="D80" i="8"/>
  <c r="D75" i="8"/>
  <c r="D70" i="8"/>
  <c r="D65" i="8"/>
  <c r="D60" i="8"/>
  <c r="D55" i="8"/>
  <c r="D49" i="8" s="1"/>
  <c r="D50" i="8"/>
  <c r="D44" i="8"/>
  <c r="D36" i="8"/>
  <c r="C1511" i="1" s="1"/>
  <c r="D26" i="8"/>
  <c r="D18" i="8"/>
  <c r="D8" i="8"/>
  <c r="C1483" i="1" s="1"/>
  <c r="D6" i="8"/>
  <c r="C1481" i="1" s="1"/>
  <c r="E44" i="7"/>
  <c r="D44" i="7"/>
  <c r="E39" i="7"/>
  <c r="D39" i="7"/>
  <c r="D38" i="7" s="1"/>
  <c r="E38" i="7"/>
  <c r="E30" i="7"/>
  <c r="D30" i="7"/>
  <c r="E23" i="7"/>
  <c r="E22" i="7" s="1"/>
  <c r="D23" i="7"/>
  <c r="D22" i="7" s="1"/>
  <c r="E14" i="7"/>
  <c r="D14" i="7"/>
  <c r="E7" i="7"/>
  <c r="E6" i="7" s="1"/>
  <c r="D1437" i="1" s="1"/>
  <c r="G1437" i="1" s="1"/>
  <c r="D7" i="7"/>
  <c r="D6"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1322" i="1" s="1"/>
  <c r="G1322" i="1" s="1"/>
  <c r="D28" i="6"/>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F250" i="5" s="1"/>
  <c r="D250" i="5"/>
  <c r="F249" i="5"/>
  <c r="F248" i="5"/>
  <c r="F247" i="5"/>
  <c r="E246" i="5"/>
  <c r="D246" i="5"/>
  <c r="C1223" i="1" s="1"/>
  <c r="F244" i="5"/>
  <c r="F243" i="5"/>
  <c r="E242" i="5"/>
  <c r="D242" i="5"/>
  <c r="F241" i="5"/>
  <c r="F240" i="5"/>
  <c r="E239" i="5"/>
  <c r="D1216" i="1" s="1"/>
  <c r="G1216"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C1124" i="1" s="1"/>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E78" i="5"/>
  <c r="F78" i="5" s="1"/>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3" i="5" s="1"/>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1" i="4"/>
  <c r="F610" i="4"/>
  <c r="F609" i="4"/>
  <c r="F608" i="4"/>
  <c r="F607" i="4"/>
  <c r="F606" i="4"/>
  <c r="E605" i="4"/>
  <c r="D599" i="1" s="1"/>
  <c r="D605" i="4"/>
  <c r="F604" i="4"/>
  <c r="E603" i="4"/>
  <c r="H143" i="9" s="1"/>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E416" i="4"/>
  <c r="D411" i="1"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c r="F223" i="4"/>
  <c r="F222" i="4"/>
  <c r="F221" i="4"/>
  <c r="F220" i="4"/>
  <c r="E219" i="4"/>
  <c r="D219" i="4"/>
  <c r="F219" i="4" s="1"/>
  <c r="F218" i="4"/>
  <c r="F217" i="4"/>
  <c r="F216" i="4"/>
  <c r="E216" i="4"/>
  <c r="E215" i="4" s="1"/>
  <c r="D216" i="4"/>
  <c r="F214" i="4"/>
  <c r="F213" i="4"/>
  <c r="F212" i="4"/>
  <c r="F211" i="4"/>
  <c r="E210" i="4"/>
  <c r="D210" i="4"/>
  <c r="C206" i="1" s="1"/>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0" i="1" s="1"/>
  <c r="G160" i="1" s="1"/>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D140" i="4"/>
  <c r="E139" i="4"/>
  <c r="F138" i="4"/>
  <c r="F137" i="4"/>
  <c r="F136" i="4"/>
  <c r="F135" i="4"/>
  <c r="E134" i="4"/>
  <c r="E133" i="4" s="1"/>
  <c r="D129" i="1" s="1"/>
  <c r="D134" i="4"/>
  <c r="D133" i="4"/>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D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E54" i="4"/>
  <c r="F54" i="4" s="1"/>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H1577" i="1" s="1"/>
  <c r="H1575" i="1"/>
  <c r="G1575" i="1"/>
  <c r="C1575" i="1"/>
  <c r="C1574" i="1"/>
  <c r="H1574" i="1" s="1"/>
  <c r="G1573" i="1"/>
  <c r="C1573" i="1"/>
  <c r="H1573" i="1" s="1"/>
  <c r="C1572" i="1"/>
  <c r="G1572" i="1" s="1"/>
  <c r="H1571" i="1"/>
  <c r="G1571" i="1"/>
  <c r="C1571" i="1"/>
  <c r="H1570" i="1"/>
  <c r="G1570" i="1"/>
  <c r="C1570" i="1"/>
  <c r="C1569" i="1"/>
  <c r="H1569" i="1" s="1"/>
  <c r="H1568" i="1"/>
  <c r="C1568" i="1"/>
  <c r="G1568" i="1" s="1"/>
  <c r="H1567" i="1"/>
  <c r="G1567" i="1"/>
  <c r="C1567" i="1"/>
  <c r="C1566" i="1"/>
  <c r="H1566" i="1" s="1"/>
  <c r="G1565" i="1"/>
  <c r="C1565" i="1"/>
  <c r="H1565" i="1" s="1"/>
  <c r="C1564" i="1"/>
  <c r="G1564" i="1" s="1"/>
  <c r="H1563" i="1"/>
  <c r="G1563" i="1"/>
  <c r="C1563" i="1"/>
  <c r="H1562" i="1"/>
  <c r="G1562" i="1"/>
  <c r="C1562" i="1"/>
  <c r="C1561" i="1"/>
  <c r="H1561" i="1" s="1"/>
  <c r="H1560" i="1"/>
  <c r="C1560" i="1"/>
  <c r="G1560" i="1" s="1"/>
  <c r="H1559" i="1"/>
  <c r="G1559" i="1"/>
  <c r="C1559" i="1"/>
  <c r="C1558" i="1"/>
  <c r="H1558" i="1" s="1"/>
  <c r="G1557" i="1"/>
  <c r="C1557" i="1"/>
  <c r="H1557" i="1" s="1"/>
  <c r="C1556" i="1"/>
  <c r="G1556" i="1" s="1"/>
  <c r="H1555" i="1"/>
  <c r="G1555" i="1"/>
  <c r="C1555" i="1"/>
  <c r="H1554" i="1"/>
  <c r="G1554" i="1"/>
  <c r="C1554" i="1"/>
  <c r="C1553" i="1"/>
  <c r="H1553" i="1" s="1"/>
  <c r="H1552" i="1"/>
  <c r="C1552" i="1"/>
  <c r="G1552" i="1" s="1"/>
  <c r="H1551" i="1"/>
  <c r="G1551" i="1"/>
  <c r="C1551" i="1"/>
  <c r="C1550" i="1"/>
  <c r="H1550" i="1" s="1"/>
  <c r="G1549" i="1"/>
  <c r="C1549" i="1"/>
  <c r="H1549" i="1" s="1"/>
  <c r="C1548" i="1"/>
  <c r="G1548" i="1" s="1"/>
  <c r="H1547" i="1"/>
  <c r="G1547" i="1"/>
  <c r="C1547" i="1"/>
  <c r="H1546" i="1"/>
  <c r="G1546" i="1"/>
  <c r="C1546" i="1"/>
  <c r="C1545" i="1"/>
  <c r="H1545" i="1" s="1"/>
  <c r="H1544" i="1"/>
  <c r="C1544" i="1"/>
  <c r="G1544" i="1" s="1"/>
  <c r="H1543" i="1"/>
  <c r="G1543" i="1"/>
  <c r="C1543" i="1"/>
  <c r="C1542" i="1"/>
  <c r="H1542" i="1" s="1"/>
  <c r="G1541" i="1"/>
  <c r="C1541" i="1"/>
  <c r="H1541" i="1" s="1"/>
  <c r="C1540" i="1"/>
  <c r="G1540" i="1" s="1"/>
  <c r="H1539" i="1"/>
  <c r="G1539" i="1"/>
  <c r="C1539" i="1"/>
  <c r="H1538" i="1"/>
  <c r="G1538" i="1"/>
  <c r="C1538" i="1"/>
  <c r="C1537" i="1"/>
  <c r="H1537" i="1" s="1"/>
  <c r="H1536" i="1"/>
  <c r="C1536" i="1"/>
  <c r="G1536" i="1" s="1"/>
  <c r="H1535" i="1"/>
  <c r="G1535" i="1"/>
  <c r="C1535" i="1"/>
  <c r="C1534" i="1"/>
  <c r="H1534" i="1" s="1"/>
  <c r="G1533" i="1"/>
  <c r="C1533" i="1"/>
  <c r="H1533" i="1" s="1"/>
  <c r="C1532" i="1"/>
  <c r="G1532" i="1" s="1"/>
  <c r="H1531" i="1"/>
  <c r="G1531" i="1"/>
  <c r="C1531" i="1"/>
  <c r="H1530" i="1"/>
  <c r="G1530" i="1"/>
  <c r="C1530" i="1"/>
  <c r="C1529" i="1"/>
  <c r="H1529" i="1" s="1"/>
  <c r="H1528" i="1"/>
  <c r="C1528" i="1"/>
  <c r="G1528" i="1" s="1"/>
  <c r="H1527" i="1"/>
  <c r="G1527" i="1"/>
  <c r="C1527" i="1"/>
  <c r="C1526" i="1"/>
  <c r="H1526" i="1" s="1"/>
  <c r="G1525" i="1"/>
  <c r="C1525" i="1"/>
  <c r="H1525" i="1" s="1"/>
  <c r="C1524" i="1"/>
  <c r="G1524" i="1" s="1"/>
  <c r="H1523" i="1"/>
  <c r="G1523" i="1"/>
  <c r="C1523" i="1"/>
  <c r="H1522" i="1"/>
  <c r="G1522" i="1"/>
  <c r="C1522" i="1"/>
  <c r="C1521" i="1"/>
  <c r="H1521" i="1" s="1"/>
  <c r="H1520" i="1"/>
  <c r="C1520" i="1"/>
  <c r="G1520" i="1" s="1"/>
  <c r="H1519" i="1"/>
  <c r="G1519" i="1"/>
  <c r="C1519" i="1"/>
  <c r="C1516" i="1"/>
  <c r="G1516" i="1" s="1"/>
  <c r="C1515" i="1"/>
  <c r="G1515" i="1" s="1"/>
  <c r="H1514" i="1"/>
  <c r="G1514" i="1"/>
  <c r="C1514" i="1"/>
  <c r="C1513" i="1"/>
  <c r="H1513" i="1" s="1"/>
  <c r="H1512" i="1"/>
  <c r="C1512" i="1"/>
  <c r="G1512" i="1" s="1"/>
  <c r="C1510" i="1"/>
  <c r="H1510" i="1" s="1"/>
  <c r="C1509" i="1"/>
  <c r="H1509" i="1" s="1"/>
  <c r="C1508" i="1"/>
  <c r="G1508" i="1" s="1"/>
  <c r="H1507" i="1"/>
  <c r="G1507" i="1"/>
  <c r="C1507" i="1"/>
  <c r="H1506" i="1"/>
  <c r="G1506" i="1"/>
  <c r="C1506" i="1"/>
  <c r="C1505" i="1"/>
  <c r="H1505" i="1" s="1"/>
  <c r="C1504" i="1"/>
  <c r="G1504" i="1" s="1"/>
  <c r="C1503" i="1"/>
  <c r="H1503" i="1" s="1"/>
  <c r="C1502" i="1"/>
  <c r="H1502" i="1" s="1"/>
  <c r="C1501" i="1"/>
  <c r="H1501" i="1" s="1"/>
  <c r="C1500" i="1"/>
  <c r="G1500" i="1" s="1"/>
  <c r="G1498" i="1"/>
  <c r="C1498" i="1"/>
  <c r="H1498" i="1" s="1"/>
  <c r="G1497" i="1"/>
  <c r="C1497" i="1"/>
  <c r="H1497" i="1" s="1"/>
  <c r="H1496" i="1"/>
  <c r="C1496" i="1"/>
  <c r="G1496" i="1" s="1"/>
  <c r="H1495" i="1"/>
  <c r="G1495" i="1"/>
  <c r="C1495" i="1"/>
  <c r="H1494" i="1"/>
  <c r="G1494" i="1"/>
  <c r="C1494" i="1"/>
  <c r="G1493" i="1"/>
  <c r="C1493" i="1"/>
  <c r="H1493" i="1" s="1"/>
  <c r="C1492" i="1"/>
  <c r="G1492" i="1" s="1"/>
  <c r="H1491" i="1"/>
  <c r="C1491" i="1"/>
  <c r="G1491" i="1" s="1"/>
  <c r="G1490" i="1"/>
  <c r="C1490" i="1"/>
  <c r="H1490" i="1" s="1"/>
  <c r="G1489" i="1"/>
  <c r="C1489" i="1"/>
  <c r="H1489" i="1" s="1"/>
  <c r="H1488" i="1"/>
  <c r="C1488" i="1"/>
  <c r="G1488" i="1" s="1"/>
  <c r="H1487" i="1"/>
  <c r="G1487" i="1"/>
  <c r="C1487" i="1"/>
  <c r="H1486" i="1"/>
  <c r="C1486" i="1"/>
  <c r="G1486" i="1" s="1"/>
  <c r="C1485" i="1"/>
  <c r="H1485" i="1" s="1"/>
  <c r="C1484" i="1"/>
  <c r="G1484" i="1" s="1"/>
  <c r="C1482" i="1"/>
  <c r="H1482" i="1" s="1"/>
  <c r="H1480" i="1"/>
  <c r="C1480" i="1"/>
  <c r="G1480" i="1" s="1"/>
  <c r="G1479" i="1"/>
  <c r="D1479" i="1"/>
  <c r="C1479" i="1"/>
  <c r="H1478" i="1"/>
  <c r="G1478" i="1"/>
  <c r="I1478" i="1" s="1"/>
  <c r="D1478" i="1"/>
  <c r="C1478" i="1"/>
  <c r="J1478" i="1" s="1"/>
  <c r="D1477" i="1"/>
  <c r="C1477" i="1"/>
  <c r="H1477" i="1" s="1"/>
  <c r="D1476" i="1"/>
  <c r="C1476" i="1"/>
  <c r="J1476" i="1" s="1"/>
  <c r="D1475" i="1"/>
  <c r="C1475" i="1"/>
  <c r="H1475" i="1" s="1"/>
  <c r="G1474" i="1"/>
  <c r="D1474" i="1"/>
  <c r="C1474" i="1"/>
  <c r="H1473" i="1"/>
  <c r="G1473" i="1"/>
  <c r="I1473" i="1" s="1"/>
  <c r="D1473" i="1"/>
  <c r="C1473" i="1"/>
  <c r="J1473" i="1" s="1"/>
  <c r="D1472" i="1"/>
  <c r="C1472" i="1"/>
  <c r="H1472" i="1" s="1"/>
  <c r="D1471" i="1"/>
  <c r="C1471" i="1"/>
  <c r="J1471" i="1" s="1"/>
  <c r="D1470" i="1"/>
  <c r="C1470" i="1"/>
  <c r="H1470" i="1" s="1"/>
  <c r="D1469" i="1"/>
  <c r="C1469" i="1"/>
  <c r="H1469" i="1" s="1"/>
  <c r="G1468" i="1"/>
  <c r="D1468" i="1"/>
  <c r="C1468" i="1"/>
  <c r="H1467" i="1"/>
  <c r="G1467" i="1"/>
  <c r="I1467" i="1" s="1"/>
  <c r="D1467" i="1"/>
  <c r="C1467" i="1"/>
  <c r="J1467" i="1" s="1"/>
  <c r="D1466" i="1"/>
  <c r="C1466" i="1"/>
  <c r="H1466" i="1" s="1"/>
  <c r="D1465" i="1"/>
  <c r="C1465" i="1"/>
  <c r="H1465" i="1" s="1"/>
  <c r="H1464" i="1"/>
  <c r="G1464" i="1"/>
  <c r="I1464" i="1" s="1"/>
  <c r="D1464" i="1"/>
  <c r="J1464" i="1" s="1"/>
  <c r="C1464" i="1"/>
  <c r="D1463" i="1"/>
  <c r="J1463" i="1" s="1"/>
  <c r="C1463" i="1"/>
  <c r="H1463" i="1" s="1"/>
  <c r="H1462" i="1"/>
  <c r="G1462" i="1"/>
  <c r="I1462" i="1" s="1"/>
  <c r="D1462" i="1"/>
  <c r="J1462" i="1" s="1"/>
  <c r="C1462" i="1"/>
  <c r="H1461" i="1"/>
  <c r="G1461" i="1"/>
  <c r="D1461" i="1"/>
  <c r="C1461" i="1"/>
  <c r="D1460" i="1"/>
  <c r="J1460" i="1" s="1"/>
  <c r="C1460" i="1"/>
  <c r="H1460" i="1" s="1"/>
  <c r="H1459" i="1"/>
  <c r="G1459" i="1"/>
  <c r="I1459" i="1" s="1"/>
  <c r="D1459" i="1"/>
  <c r="J1459" i="1" s="1"/>
  <c r="C1459" i="1"/>
  <c r="D1458" i="1"/>
  <c r="J1458" i="1" s="1"/>
  <c r="C1458" i="1"/>
  <c r="H1458" i="1" s="1"/>
  <c r="H1457" i="1"/>
  <c r="G1457" i="1"/>
  <c r="I1457" i="1" s="1"/>
  <c r="D1457" i="1"/>
  <c r="J1457" i="1" s="1"/>
  <c r="C1457" i="1"/>
  <c r="D1456" i="1"/>
  <c r="C1456" i="1"/>
  <c r="H1456" i="1" s="1"/>
  <c r="H1455" i="1"/>
  <c r="G1455" i="1"/>
  <c r="I1455" i="1" s="1"/>
  <c r="D1455" i="1"/>
  <c r="J1455" i="1" s="1"/>
  <c r="C1455" i="1"/>
  <c r="D1454" i="1"/>
  <c r="C1454" i="1"/>
  <c r="H1454" i="1" s="1"/>
  <c r="D1453" i="1"/>
  <c r="D1452" i="1"/>
  <c r="J1452" i="1" s="1"/>
  <c r="C1452" i="1"/>
  <c r="H1452" i="1" s="1"/>
  <c r="H1451" i="1"/>
  <c r="G1451" i="1"/>
  <c r="I1451" i="1" s="1"/>
  <c r="D1451" i="1"/>
  <c r="J1451" i="1" s="1"/>
  <c r="C1451" i="1"/>
  <c r="D1450" i="1"/>
  <c r="J1450" i="1" s="1"/>
  <c r="C1450" i="1"/>
  <c r="H1450" i="1" s="1"/>
  <c r="H1449" i="1"/>
  <c r="G1449" i="1"/>
  <c r="I1449" i="1" s="1"/>
  <c r="D1449" i="1"/>
  <c r="J1449" i="1" s="1"/>
  <c r="C1449" i="1"/>
  <c r="D1448" i="1"/>
  <c r="J1448" i="1" s="1"/>
  <c r="C1448" i="1"/>
  <c r="H1448" i="1" s="1"/>
  <c r="H1447" i="1"/>
  <c r="G1447" i="1"/>
  <c r="I1447" i="1" s="1"/>
  <c r="D1447" i="1"/>
  <c r="J1447" i="1" s="1"/>
  <c r="C1447" i="1"/>
  <c r="D1446" i="1"/>
  <c r="J1446" i="1" s="1"/>
  <c r="C1446" i="1"/>
  <c r="H1446" i="1" s="1"/>
  <c r="G1445" i="1"/>
  <c r="D1445" i="1"/>
  <c r="C1445" i="1"/>
  <c r="J1445" i="1" s="1"/>
  <c r="D1444" i="1"/>
  <c r="C1444" i="1"/>
  <c r="H1444" i="1" s="1"/>
  <c r="G1443" i="1"/>
  <c r="I1443" i="1" s="1"/>
  <c r="D1443" i="1"/>
  <c r="J1443" i="1" s="1"/>
  <c r="C1443" i="1"/>
  <c r="H1443" i="1" s="1"/>
  <c r="D1442" i="1"/>
  <c r="C1442" i="1"/>
  <c r="H1442" i="1" s="1"/>
  <c r="G1441" i="1"/>
  <c r="D1441" i="1"/>
  <c r="J1441" i="1" s="1"/>
  <c r="C1441" i="1"/>
  <c r="H1441" i="1" s="1"/>
  <c r="D1440" i="1"/>
  <c r="C1440" i="1"/>
  <c r="G1439" i="1"/>
  <c r="D1439" i="1"/>
  <c r="J1439" i="1" s="1"/>
  <c r="C1439" i="1"/>
  <c r="H1439" i="1" s="1"/>
  <c r="D1438" i="1"/>
  <c r="G1438" i="1" s="1"/>
  <c r="C1438" i="1"/>
  <c r="C1437"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8" i="1"/>
  <c r="D1408" i="1"/>
  <c r="C1408" i="1"/>
  <c r="H1408"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9" i="1"/>
  <c r="D1329" i="1"/>
  <c r="C1329" i="1"/>
  <c r="H1329" i="1" s="1"/>
  <c r="D1328" i="1"/>
  <c r="G1328" i="1" s="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C1322" i="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D1278" i="1"/>
  <c r="G1278" i="1" s="1"/>
  <c r="C1278" i="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D1270" i="1"/>
  <c r="G1270" i="1" s="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D1264" i="1"/>
  <c r="G1264" i="1" s="1"/>
  <c r="C1264" i="1"/>
  <c r="G1263" i="1"/>
  <c r="D1263" i="1"/>
  <c r="C1263" i="1"/>
  <c r="H1263" i="1" s="1"/>
  <c r="D1262" i="1"/>
  <c r="C1262" i="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D1247" i="1"/>
  <c r="G1247" i="1" s="1"/>
  <c r="C1247" i="1"/>
  <c r="H1247" i="1" s="1"/>
  <c r="G1246" i="1"/>
  <c r="D1246" i="1"/>
  <c r="C1246" i="1"/>
  <c r="H1246" i="1" s="1"/>
  <c r="G1245" i="1"/>
  <c r="D1245" i="1"/>
  <c r="C1245" i="1"/>
  <c r="D1244" i="1"/>
  <c r="G1244" i="1" s="1"/>
  <c r="C1244" i="1"/>
  <c r="G1243" i="1"/>
  <c r="D1243" i="1"/>
  <c r="C1243" i="1"/>
  <c r="H1243" i="1" s="1"/>
  <c r="G1242" i="1"/>
  <c r="D1242" i="1"/>
  <c r="C1242" i="1"/>
  <c r="H1242" i="1" s="1"/>
  <c r="G1241" i="1"/>
  <c r="D1241" i="1"/>
  <c r="C1241" i="1"/>
  <c r="H1241" i="1" s="1"/>
  <c r="D1240" i="1"/>
  <c r="C1240" i="1"/>
  <c r="H1240" i="1" s="1"/>
  <c r="G1239" i="1"/>
  <c r="D1239" i="1"/>
  <c r="C1239" i="1"/>
  <c r="H1239" i="1" s="1"/>
  <c r="G1238" i="1"/>
  <c r="D1238" i="1"/>
  <c r="C1238" i="1"/>
  <c r="H1238" i="1" s="1"/>
  <c r="D1237" i="1"/>
  <c r="G1237" i="1" s="1"/>
  <c r="C1237" i="1"/>
  <c r="H1237" i="1" s="1"/>
  <c r="G1236" i="1"/>
  <c r="D1236" i="1"/>
  <c r="C1236" i="1"/>
  <c r="H1236" i="1" s="1"/>
  <c r="D1235" i="1"/>
  <c r="G1235" i="1" s="1"/>
  <c r="C1235" i="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C1227" i="1"/>
  <c r="D1226" i="1"/>
  <c r="G1226" i="1" s="1"/>
  <c r="C1226" i="1"/>
  <c r="G1225" i="1"/>
  <c r="D1225" i="1"/>
  <c r="C1225" i="1"/>
  <c r="H1225" i="1" s="1"/>
  <c r="D1224" i="1"/>
  <c r="C1224" i="1"/>
  <c r="G1221" i="1"/>
  <c r="D1221" i="1"/>
  <c r="C1221" i="1"/>
  <c r="H1221" i="1" s="1"/>
  <c r="D1220" i="1"/>
  <c r="G1220" i="1" s="1"/>
  <c r="C1220" i="1"/>
  <c r="H1220" i="1" s="1"/>
  <c r="C1219" i="1"/>
  <c r="G1218" i="1"/>
  <c r="D1218" i="1"/>
  <c r="C1218" i="1"/>
  <c r="H1218" i="1" s="1"/>
  <c r="D1217" i="1"/>
  <c r="G1217" i="1" s="1"/>
  <c r="C1217" i="1"/>
  <c r="C1216" i="1"/>
  <c r="C1215" i="1"/>
  <c r="G1213" i="1"/>
  <c r="D1213" i="1"/>
  <c r="C1213" i="1"/>
  <c r="H1213" i="1" s="1"/>
  <c r="G1212" i="1"/>
  <c r="D1212" i="1"/>
  <c r="C1212" i="1"/>
  <c r="H1212" i="1" s="1"/>
  <c r="G1211" i="1"/>
  <c r="D1211" i="1"/>
  <c r="C1211" i="1"/>
  <c r="H1211" i="1" s="1"/>
  <c r="G1210" i="1"/>
  <c r="D1210" i="1"/>
  <c r="C1210" i="1"/>
  <c r="H1210" i="1" s="1"/>
  <c r="G1209" i="1"/>
  <c r="D1209" i="1"/>
  <c r="C1209" i="1"/>
  <c r="H1209" i="1" s="1"/>
  <c r="D1208" i="1"/>
  <c r="G1208" i="1" s="1"/>
  <c r="C1208" i="1"/>
  <c r="D1207" i="1"/>
  <c r="C1207" i="1"/>
  <c r="H1207" i="1" s="1"/>
  <c r="D1206" i="1"/>
  <c r="C1206" i="1"/>
  <c r="H1206" i="1" s="1"/>
  <c r="G1205" i="1"/>
  <c r="D1205" i="1"/>
  <c r="C1205" i="1"/>
  <c r="D1204" i="1"/>
  <c r="G1204" i="1" s="1"/>
  <c r="C1204" i="1"/>
  <c r="D1203" i="1"/>
  <c r="C1203" i="1"/>
  <c r="H1203" i="1" s="1"/>
  <c r="D1202" i="1"/>
  <c r="C1202" i="1"/>
  <c r="H1202" i="1" s="1"/>
  <c r="G1201" i="1"/>
  <c r="D1201" i="1"/>
  <c r="C1201" i="1"/>
  <c r="D1200" i="1"/>
  <c r="G1200" i="1" s="1"/>
  <c r="C1200" i="1"/>
  <c r="D1199" i="1"/>
  <c r="C1199" i="1"/>
  <c r="H1199" i="1" s="1"/>
  <c r="D1198" i="1"/>
  <c r="C1198" i="1"/>
  <c r="H1198" i="1" s="1"/>
  <c r="G1197" i="1"/>
  <c r="D1197" i="1"/>
  <c r="C1197" i="1"/>
  <c r="D1196" i="1"/>
  <c r="G1196" i="1" s="1"/>
  <c r="C1196" i="1"/>
  <c r="D1195" i="1"/>
  <c r="C1195" i="1"/>
  <c r="H1195" i="1" s="1"/>
  <c r="D1194" i="1"/>
  <c r="C1194" i="1"/>
  <c r="H1194" i="1" s="1"/>
  <c r="G1193" i="1"/>
  <c r="D1193" i="1"/>
  <c r="C1193" i="1"/>
  <c r="D1192" i="1"/>
  <c r="G1192" i="1" s="1"/>
  <c r="C1192" i="1"/>
  <c r="D1191" i="1"/>
  <c r="C1191" i="1"/>
  <c r="H1191" i="1" s="1"/>
  <c r="D1190" i="1"/>
  <c r="C1190" i="1"/>
  <c r="H1190" i="1" s="1"/>
  <c r="D1189" i="1"/>
  <c r="G1189" i="1" s="1"/>
  <c r="C1189" i="1"/>
  <c r="D1188" i="1"/>
  <c r="G1188" i="1" s="1"/>
  <c r="C1188" i="1"/>
  <c r="D1187" i="1"/>
  <c r="C1187" i="1"/>
  <c r="H1187" i="1" s="1"/>
  <c r="D1186" i="1"/>
  <c r="C1186" i="1"/>
  <c r="H1186" i="1" s="1"/>
  <c r="D1185" i="1"/>
  <c r="C1185" i="1"/>
  <c r="H1185" i="1" s="1"/>
  <c r="D1184" i="1"/>
  <c r="C1184" i="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D1156" i="1"/>
  <c r="C1156" i="1"/>
  <c r="D1155" i="1"/>
  <c r="C1155" i="1"/>
  <c r="D1151" i="1"/>
  <c r="C1151" i="1"/>
  <c r="H1151" i="1" s="1"/>
  <c r="D1150" i="1"/>
  <c r="C1150" i="1"/>
  <c r="H1150" i="1" s="1"/>
  <c r="D1149" i="1"/>
  <c r="C1149" i="1"/>
  <c r="H1149" i="1" s="1"/>
  <c r="D1148" i="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C1056" i="1"/>
  <c r="D1055" i="1"/>
  <c r="C1055" i="1"/>
  <c r="H1055" i="1" s="1"/>
  <c r="D1054" i="1"/>
  <c r="C1054" i="1"/>
  <c r="H1054" i="1" s="1"/>
  <c r="D1053" i="1"/>
  <c r="C1053" i="1"/>
  <c r="H1053" i="1" s="1"/>
  <c r="D1052" i="1"/>
  <c r="C1052" i="1"/>
  <c r="D1051" i="1"/>
  <c r="C1051" i="1"/>
  <c r="H1051" i="1" s="1"/>
  <c r="D1050" i="1"/>
  <c r="C1050" i="1"/>
  <c r="D1049" i="1"/>
  <c r="C1049" i="1"/>
  <c r="H1049" i="1" s="1"/>
  <c r="D1048" i="1"/>
  <c r="C1048"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H1032" i="1" s="1"/>
  <c r="D1031" i="1"/>
  <c r="C1031" i="1"/>
  <c r="H1031" i="1" s="1"/>
  <c r="C1030" i="1"/>
  <c r="D1029" i="1"/>
  <c r="C1029" i="1"/>
  <c r="H1029" i="1" s="1"/>
  <c r="D1028" i="1"/>
  <c r="C1028" i="1"/>
  <c r="D1027" i="1"/>
  <c r="C1027" i="1"/>
  <c r="H1027" i="1" s="1"/>
  <c r="D1026" i="1"/>
  <c r="C1026" i="1"/>
  <c r="H1026" i="1" s="1"/>
  <c r="D1025" i="1"/>
  <c r="C1025" i="1"/>
  <c r="D1024" i="1"/>
  <c r="C1024" i="1"/>
  <c r="H1024" i="1" s="1"/>
  <c r="D1023" i="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C1007" i="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D998" i="1"/>
  <c r="C998" i="1"/>
  <c r="H998" i="1" s="1"/>
  <c r="C997" i="1"/>
  <c r="D996" i="1"/>
  <c r="C996" i="1"/>
  <c r="H996" i="1" s="1"/>
  <c r="D995" i="1"/>
  <c r="C995" i="1"/>
  <c r="H995" i="1" s="1"/>
  <c r="D994" i="1"/>
  <c r="C994" i="1"/>
  <c r="H994" i="1" s="1"/>
  <c r="D993" i="1"/>
  <c r="C993" i="1"/>
  <c r="H993" i="1" s="1"/>
  <c r="D992" i="1"/>
  <c r="C992" i="1"/>
  <c r="H992" i="1" s="1"/>
  <c r="D991" i="1"/>
  <c r="C991" i="1"/>
  <c r="H991" i="1" s="1"/>
  <c r="C990" i="1"/>
  <c r="D989" i="1"/>
  <c r="C989" i="1"/>
  <c r="D988" i="1"/>
  <c r="C988" i="1"/>
  <c r="H988" i="1" s="1"/>
  <c r="D987" i="1"/>
  <c r="C987" i="1"/>
  <c r="H987" i="1" s="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D967" i="1"/>
  <c r="C967" i="1"/>
  <c r="H967" i="1" s="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G946" i="1"/>
  <c r="D946" i="1"/>
  <c r="C946" i="1"/>
  <c r="H946" i="1" s="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D741" i="1"/>
  <c r="H741" i="1" s="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H716" i="1" s="1"/>
  <c r="C716" i="1"/>
  <c r="D715" i="1"/>
  <c r="H715" i="1" s="1"/>
  <c r="C715" i="1"/>
  <c r="H714" i="1"/>
  <c r="G714" i="1"/>
  <c r="D714" i="1"/>
  <c r="C714" i="1"/>
  <c r="H713" i="1"/>
  <c r="G713" i="1"/>
  <c r="D713" i="1"/>
  <c r="C713" i="1"/>
  <c r="H712" i="1"/>
  <c r="G712" i="1"/>
  <c r="D712" i="1"/>
  <c r="C712" i="1"/>
  <c r="H711" i="1"/>
  <c r="G711" i="1"/>
  <c r="D711" i="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C645" i="1"/>
  <c r="D644" i="1"/>
  <c r="G644" i="1" s="1"/>
  <c r="C644" i="1"/>
  <c r="D643" i="1"/>
  <c r="H643" i="1" s="1"/>
  <c r="C643" i="1"/>
  <c r="G642" i="1"/>
  <c r="D642" i="1"/>
  <c r="H642" i="1" s="1"/>
  <c r="C642" i="1"/>
  <c r="G641"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G600" i="1"/>
  <c r="D600" i="1"/>
  <c r="H600" i="1" s="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C411" i="1"/>
  <c r="H406" i="1"/>
  <c r="G406" i="1"/>
  <c r="D406" i="1"/>
  <c r="C406" i="1"/>
  <c r="D405" i="1"/>
  <c r="G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D208" i="1"/>
  <c r="C208" i="1"/>
  <c r="H208" i="1" s="1"/>
  <c r="D207" i="1"/>
  <c r="G207" i="1" s="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G189" i="1"/>
  <c r="D189" i="1"/>
  <c r="H189" i="1" s="1"/>
  <c r="C189" i="1"/>
  <c r="H188" i="1"/>
  <c r="G188" i="1"/>
  <c r="D188" i="1"/>
  <c r="C188" i="1"/>
  <c r="G187" i="1"/>
  <c r="D187" i="1"/>
  <c r="H187" i="1" s="1"/>
  <c r="C187" i="1"/>
  <c r="D186" i="1"/>
  <c r="H186" i="1" s="1"/>
  <c r="C186" i="1"/>
  <c r="H185" i="1"/>
  <c r="G185" i="1"/>
  <c r="D185" i="1"/>
  <c r="C185" i="1"/>
  <c r="D184" i="1"/>
  <c r="H184" i="1" s="1"/>
  <c r="C184" i="1"/>
  <c r="D183" i="1"/>
  <c r="G183" i="1" s="1"/>
  <c r="C183" i="1"/>
  <c r="D182" i="1"/>
  <c r="G182" i="1" s="1"/>
  <c r="C182" i="1"/>
  <c r="D181" i="1"/>
  <c r="H181" i="1" s="1"/>
  <c r="C181" i="1"/>
  <c r="D180" i="1"/>
  <c r="H180" i="1" s="1"/>
  <c r="C180" i="1"/>
  <c r="D179" i="1"/>
  <c r="G179" i="1" s="1"/>
  <c r="C179" i="1"/>
  <c r="D178" i="1"/>
  <c r="G178" i="1" s="1"/>
  <c r="C178" i="1"/>
  <c r="D177" i="1"/>
  <c r="H177" i="1" s="1"/>
  <c r="C177" i="1"/>
  <c r="D176" i="1"/>
  <c r="H176" i="1" s="1"/>
  <c r="C176" i="1"/>
  <c r="D175" i="1"/>
  <c r="H175" i="1" s="1"/>
  <c r="C175" i="1"/>
  <c r="D174" i="1"/>
  <c r="H174" i="1" s="1"/>
  <c r="C174" i="1"/>
  <c r="D173" i="1"/>
  <c r="H173" i="1" s="1"/>
  <c r="C173" i="1"/>
  <c r="D172" i="1"/>
  <c r="G172" i="1" s="1"/>
  <c r="C172" i="1"/>
  <c r="H171" i="1"/>
  <c r="G171" i="1"/>
  <c r="D171" i="1"/>
  <c r="C171" i="1"/>
  <c r="D170" i="1"/>
  <c r="H170" i="1" s="1"/>
  <c r="C170" i="1"/>
  <c r="D169" i="1"/>
  <c r="H169" i="1" s="1"/>
  <c r="C169" i="1"/>
  <c r="D168" i="1"/>
  <c r="H168" i="1" s="1"/>
  <c r="C168" i="1"/>
  <c r="H167" i="1"/>
  <c r="G167" i="1"/>
  <c r="D167" i="1"/>
  <c r="C167" i="1"/>
  <c r="D166" i="1"/>
  <c r="H166" i="1" s="1"/>
  <c r="C166" i="1"/>
  <c r="D165" i="1"/>
  <c r="H165" i="1" s="1"/>
  <c r="C165" i="1"/>
  <c r="D164" i="1"/>
  <c r="H164" i="1" s="1"/>
  <c r="C164" i="1"/>
  <c r="D163" i="1"/>
  <c r="H163" i="1" s="1"/>
  <c r="C163" i="1"/>
  <c r="D162" i="1"/>
  <c r="H162" i="1" s="1"/>
  <c r="C162" i="1"/>
  <c r="D161" i="1"/>
  <c r="H161" i="1" s="1"/>
  <c r="C161" i="1"/>
  <c r="C160" i="1"/>
  <c r="H158" i="1"/>
  <c r="G158" i="1"/>
  <c r="D158" i="1"/>
  <c r="C158" i="1"/>
  <c r="G157" i="1"/>
  <c r="D157" i="1"/>
  <c r="H157" i="1" s="1"/>
  <c r="C157" i="1"/>
  <c r="H156" i="1"/>
  <c r="G156" i="1"/>
  <c r="D156" i="1"/>
  <c r="C156" i="1"/>
  <c r="H155" i="1"/>
  <c r="G155" i="1"/>
  <c r="D155" i="1"/>
  <c r="C155" i="1"/>
  <c r="D154" i="1"/>
  <c r="H154" i="1" s="1"/>
  <c r="C154" i="1"/>
  <c r="H153" i="1"/>
  <c r="G153" i="1"/>
  <c r="D153" i="1"/>
  <c r="C153" i="1"/>
  <c r="G152" i="1"/>
  <c r="D152" i="1"/>
  <c r="H152" i="1" s="1"/>
  <c r="C152" i="1"/>
  <c r="H151" i="1"/>
  <c r="G151" i="1"/>
  <c r="D151" i="1"/>
  <c r="C151" i="1"/>
  <c r="G150" i="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G132" i="1" s="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G83" i="1" s="1"/>
  <c r="C83" i="1"/>
  <c r="H82" i="1"/>
  <c r="G82" i="1"/>
  <c r="D82" i="1"/>
  <c r="C82" i="1"/>
  <c r="H81" i="1"/>
  <c r="G81" i="1"/>
  <c r="D81" i="1"/>
  <c r="C81" i="1"/>
  <c r="H80" i="1"/>
  <c r="G80" i="1"/>
  <c r="D80" i="1"/>
  <c r="C80" i="1"/>
  <c r="C79" i="1"/>
  <c r="C78" i="1"/>
  <c r="H77" i="1"/>
  <c r="G77" i="1"/>
  <c r="D77" i="1"/>
  <c r="C77" i="1"/>
  <c r="H76" i="1"/>
  <c r="G76" i="1"/>
  <c r="D76" i="1"/>
  <c r="C76" i="1"/>
  <c r="H75" i="1"/>
  <c r="G75" i="1"/>
  <c r="D75" i="1"/>
  <c r="C75" i="1"/>
  <c r="H74" i="1"/>
  <c r="D74" i="1"/>
  <c r="G74" i="1" s="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54" i="1" l="1"/>
  <c r="G288" i="1"/>
  <c r="E273" i="9"/>
  <c r="B273" i="9" s="1"/>
  <c r="F239" i="5"/>
  <c r="E238" i="5"/>
  <c r="H1216" i="1"/>
  <c r="F19" i="5"/>
  <c r="H1440" i="1"/>
  <c r="H1437" i="1"/>
  <c r="H1438" i="1"/>
  <c r="F215" i="9"/>
  <c r="B215" i="9" s="1"/>
  <c r="H83" i="1"/>
  <c r="G206" i="1"/>
  <c r="G208" i="1"/>
  <c r="E295" i="9"/>
  <c r="B295" i="9" s="1"/>
  <c r="E300" i="9"/>
  <c r="B300" i="9" s="1"/>
  <c r="E302" i="9"/>
  <c r="G632" i="1"/>
  <c r="H30" i="3"/>
  <c r="C1453" i="1"/>
  <c r="J1456" i="1"/>
  <c r="G1454" i="1"/>
  <c r="D5" i="7"/>
  <c r="G1482" i="1"/>
  <c r="G1503" i="1"/>
  <c r="G1578" i="1"/>
  <c r="C1576" i="1"/>
  <c r="G1576" i="1" s="1"/>
  <c r="G1511" i="1"/>
  <c r="H1511" i="1"/>
  <c r="H1515" i="1"/>
  <c r="D24" i="8"/>
  <c r="C1499" i="1" s="1"/>
  <c r="G1509" i="1"/>
  <c r="H1504" i="1"/>
  <c r="G1501" i="1"/>
  <c r="H1492" i="1"/>
  <c r="G1485" i="1"/>
  <c r="H1483" i="1"/>
  <c r="G1483" i="1"/>
  <c r="H1481" i="1"/>
  <c r="G1481" i="1"/>
  <c r="H1484" i="1"/>
  <c r="G1240" i="1"/>
  <c r="G1262" i="1"/>
  <c r="F246" i="5"/>
  <c r="D1227" i="1"/>
  <c r="G1227" i="1" s="1"/>
  <c r="H1228" i="1"/>
  <c r="H1227" i="1"/>
  <c r="E245" i="5"/>
  <c r="D1222" i="1" s="1"/>
  <c r="H1226" i="1"/>
  <c r="E290" i="9"/>
  <c r="B290" i="9" s="1"/>
  <c r="E288" i="9"/>
  <c r="B288" i="9" s="1"/>
  <c r="G1224" i="1"/>
  <c r="D245" i="5"/>
  <c r="D1435" i="1"/>
  <c r="F28" i="6"/>
  <c r="H1322" i="1"/>
  <c r="E275" i="9"/>
  <c r="B275" i="9" s="1"/>
  <c r="E287" i="9"/>
  <c r="B287" i="9" s="1"/>
  <c r="E27" i="9"/>
  <c r="B27" i="9" s="1"/>
  <c r="E32" i="9"/>
  <c r="B32" i="9" s="1"/>
  <c r="H1052" i="1"/>
  <c r="H644" i="1"/>
  <c r="F70" i="5"/>
  <c r="H1264" i="1"/>
  <c r="E285" i="9"/>
  <c r="B285" i="9" s="1"/>
  <c r="E644" i="4"/>
  <c r="D638" i="1" s="1"/>
  <c r="G741" i="1"/>
  <c r="G716" i="1"/>
  <c r="G715" i="1"/>
  <c r="G710" i="1"/>
  <c r="G709" i="1"/>
  <c r="G643" i="1"/>
  <c r="G645" i="1"/>
  <c r="F652" i="4"/>
  <c r="G631" i="1"/>
  <c r="G289" i="1"/>
  <c r="H599" i="1"/>
  <c r="G599" i="1"/>
  <c r="E144" i="9"/>
  <c r="B144" i="9" s="1"/>
  <c r="F605" i="4"/>
  <c r="H405" i="1"/>
  <c r="G371" i="1"/>
  <c r="G364" i="1"/>
  <c r="G365" i="1"/>
  <c r="E363" i="4"/>
  <c r="D358" i="1" s="1"/>
  <c r="H288" i="1"/>
  <c r="G198" i="1"/>
  <c r="H198" i="1"/>
  <c r="F202" i="4"/>
  <c r="E196" i="4"/>
  <c r="D192" i="1" s="1"/>
  <c r="H206" i="1"/>
  <c r="H207" i="1"/>
  <c r="F210" i="4"/>
  <c r="G191" i="1"/>
  <c r="G184" i="1"/>
  <c r="G186" i="1"/>
  <c r="F223" i="9"/>
  <c r="H183" i="1"/>
  <c r="H182" i="1"/>
  <c r="G181" i="1"/>
  <c r="G180" i="1"/>
  <c r="E44" i="9"/>
  <c r="B44" i="9" s="1"/>
  <c r="F219" i="9"/>
  <c r="B219" i="9"/>
  <c r="H179" i="1"/>
  <c r="H178" i="1"/>
  <c r="G177" i="1"/>
  <c r="G176" i="1"/>
  <c r="G175" i="1"/>
  <c r="G173" i="1"/>
  <c r="G174" i="1"/>
  <c r="H172" i="1"/>
  <c r="G170" i="1"/>
  <c r="G169" i="1"/>
  <c r="G168" i="1"/>
  <c r="G165" i="1"/>
  <c r="G166" i="1"/>
  <c r="G164" i="1"/>
  <c r="G163" i="1"/>
  <c r="G162" i="1"/>
  <c r="E41" i="9"/>
  <c r="B41" i="9" s="1"/>
  <c r="G161" i="1"/>
  <c r="H160" i="1"/>
  <c r="E163" i="4"/>
  <c r="D159" i="1" s="1"/>
  <c r="E40" i="9"/>
  <c r="B40" i="9" s="1"/>
  <c r="G149" i="1"/>
  <c r="H149" i="1"/>
  <c r="F153" i="4"/>
  <c r="H132" i="1"/>
  <c r="H129" i="1"/>
  <c r="G129" i="1"/>
  <c r="G130" i="1"/>
  <c r="G131" i="1"/>
  <c r="F134" i="4"/>
  <c r="G123" i="1"/>
  <c r="F124" i="4"/>
  <c r="G120" i="1"/>
  <c r="G121" i="1"/>
  <c r="F125" i="4"/>
  <c r="D79" i="1"/>
  <c r="E82" i="4"/>
  <c r="D50" i="1"/>
  <c r="E50" i="4"/>
  <c r="D46" i="1" s="1"/>
  <c r="H1156" i="1"/>
  <c r="H1184" i="1"/>
  <c r="D412" i="1"/>
  <c r="G411" i="1"/>
  <c r="H411" i="1"/>
  <c r="F416" i="4"/>
  <c r="E643" i="4"/>
  <c r="D637" i="1" s="1"/>
  <c r="D1223" i="1"/>
  <c r="G1223" i="1" s="1"/>
  <c r="H1285" i="1"/>
  <c r="E297" i="9"/>
  <c r="B297" i="9" s="1"/>
  <c r="H1278" i="1"/>
  <c r="H1262" i="1"/>
  <c r="H1245" i="1"/>
  <c r="H1244" i="1"/>
  <c r="H1235" i="1"/>
  <c r="H1224" i="1"/>
  <c r="E281" i="9"/>
  <c r="B281" i="9" s="1"/>
  <c r="F238" i="5"/>
  <c r="H1219" i="1"/>
  <c r="D1219" i="1"/>
  <c r="G1219" i="1" s="1"/>
  <c r="F242" i="5"/>
  <c r="D1215" i="1"/>
  <c r="G1215" i="1" s="1"/>
  <c r="H1217" i="1"/>
  <c r="E292" i="9"/>
  <c r="B292" i="9" s="1"/>
  <c r="H1165" i="1"/>
  <c r="H1157" i="1"/>
  <c r="H1155" i="1"/>
  <c r="H1148" i="1"/>
  <c r="D1056" i="1"/>
  <c r="H1056" i="1" s="1"/>
  <c r="F69" i="5"/>
  <c r="H1047" i="1"/>
  <c r="H1048" i="1"/>
  <c r="H1050" i="1"/>
  <c r="H1033" i="1"/>
  <c r="H1030" i="1"/>
  <c r="H1028" i="1"/>
  <c r="H1023" i="1"/>
  <c r="H1025" i="1"/>
  <c r="H1007" i="1"/>
  <c r="H997" i="1"/>
  <c r="H999" i="1"/>
  <c r="H986" i="1"/>
  <c r="F8" i="5"/>
  <c r="H989" i="1"/>
  <c r="E33" i="9"/>
  <c r="B33" i="9" s="1"/>
  <c r="F217" i="9"/>
  <c r="B217" i="9" s="1"/>
  <c r="E286" i="9"/>
  <c r="B286" i="9" s="1"/>
  <c r="E293" i="9"/>
  <c r="B293" i="9" s="1"/>
  <c r="H948" i="1"/>
  <c r="G948" i="1"/>
  <c r="H950" i="1"/>
  <c r="G950" i="1"/>
  <c r="H952" i="1"/>
  <c r="G952" i="1"/>
  <c r="H954" i="1"/>
  <c r="G954" i="1"/>
  <c r="H956" i="1"/>
  <c r="G956" i="1"/>
  <c r="H958" i="1"/>
  <c r="G958" i="1"/>
  <c r="H960" i="1"/>
  <c r="G960" i="1"/>
  <c r="H962" i="1"/>
  <c r="G962" i="1"/>
  <c r="H964" i="1"/>
  <c r="G964" i="1"/>
  <c r="H966" i="1"/>
  <c r="G966" i="1"/>
  <c r="H968" i="1"/>
  <c r="H947" i="1"/>
  <c r="G947" i="1"/>
  <c r="H949" i="1"/>
  <c r="G949" i="1"/>
  <c r="H951" i="1"/>
  <c r="G951" i="1"/>
  <c r="H953" i="1"/>
  <c r="G953" i="1"/>
  <c r="H955" i="1"/>
  <c r="G955" i="1"/>
  <c r="H957" i="1"/>
  <c r="G957" i="1"/>
  <c r="H959" i="1"/>
  <c r="G959" i="1"/>
  <c r="H961" i="1"/>
  <c r="G961" i="1"/>
  <c r="H963" i="1"/>
  <c r="G963" i="1"/>
  <c r="H965" i="1"/>
  <c r="G965"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H1116" i="1"/>
  <c r="G1116" i="1"/>
  <c r="H1118" i="1"/>
  <c r="G1118" i="1"/>
  <c r="H1120" i="1"/>
  <c r="G1120" i="1"/>
  <c r="H1122" i="1"/>
  <c r="G1122" i="1"/>
  <c r="H1124" i="1"/>
  <c r="G1124" i="1"/>
  <c r="H1126" i="1"/>
  <c r="G1126" i="1"/>
  <c r="H1115" i="1"/>
  <c r="G1115" i="1"/>
  <c r="H1117" i="1"/>
  <c r="G1117" i="1"/>
  <c r="H1119" i="1"/>
  <c r="G1119" i="1"/>
  <c r="H1121" i="1"/>
  <c r="G1121" i="1"/>
  <c r="H1123" i="1"/>
  <c r="G1123" i="1"/>
  <c r="H1125" i="1"/>
  <c r="G1125"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H1189" i="1"/>
  <c r="G1191" i="1"/>
  <c r="H1193" i="1"/>
  <c r="G1195" i="1"/>
  <c r="H1197" i="1"/>
  <c r="G1199" i="1"/>
  <c r="H1201" i="1"/>
  <c r="G1203" i="1"/>
  <c r="H1205" i="1"/>
  <c r="G1207" i="1"/>
  <c r="I1439" i="1"/>
  <c r="E420" i="4"/>
  <c r="H1188" i="1"/>
  <c r="G1190" i="1"/>
  <c r="H1192" i="1"/>
  <c r="G1194" i="1"/>
  <c r="H1196" i="1"/>
  <c r="G1198" i="1"/>
  <c r="H1200" i="1"/>
  <c r="G1202" i="1"/>
  <c r="H1204" i="1"/>
  <c r="G1206" i="1"/>
  <c r="H1208" i="1"/>
  <c r="I1441" i="1"/>
  <c r="J1466" i="1"/>
  <c r="J1472" i="1"/>
  <c r="J1477" i="1"/>
  <c r="F8" i="4"/>
  <c r="D7" i="4"/>
  <c r="F351" i="4"/>
  <c r="F369" i="4"/>
  <c r="D363" i="4"/>
  <c r="F397" i="4"/>
  <c r="D396" i="4"/>
  <c r="D593" i="4"/>
  <c r="F612" i="4"/>
  <c r="D7" i="5"/>
  <c r="F180" i="5"/>
  <c r="D177" i="5"/>
  <c r="H1299" i="1"/>
  <c r="J1440" i="1"/>
  <c r="J1442" i="1"/>
  <c r="J1444" i="1"/>
  <c r="H1445" i="1"/>
  <c r="G1446" i="1"/>
  <c r="I1446" i="1" s="1"/>
  <c r="G1448" i="1"/>
  <c r="I1448" i="1" s="1"/>
  <c r="G1450" i="1"/>
  <c r="I1450" i="1" s="1"/>
  <c r="G1452" i="1"/>
  <c r="I1452" i="1" s="1"/>
  <c r="G1456" i="1"/>
  <c r="I1456" i="1" s="1"/>
  <c r="G1458" i="1"/>
  <c r="I1458" i="1" s="1"/>
  <c r="G1460" i="1"/>
  <c r="I1460" i="1" s="1"/>
  <c r="G1463" i="1"/>
  <c r="I1463" i="1" s="1"/>
  <c r="G1465" i="1"/>
  <c r="I1465" i="1" s="1"/>
  <c r="G1469" i="1"/>
  <c r="G1470" i="1"/>
  <c r="G1471" i="1"/>
  <c r="G1475" i="1"/>
  <c r="G1476" i="1"/>
  <c r="H1500" i="1"/>
  <c r="G1502" i="1"/>
  <c r="G1505" i="1"/>
  <c r="H1508" i="1"/>
  <c r="G1510" i="1"/>
  <c r="G1513" i="1"/>
  <c r="H1516" i="1"/>
  <c r="G1521" i="1"/>
  <c r="H1524" i="1"/>
  <c r="G1526" i="1"/>
  <c r="G1529" i="1"/>
  <c r="H1532" i="1"/>
  <c r="G1534" i="1"/>
  <c r="G1537" i="1"/>
  <c r="H1540" i="1"/>
  <c r="G1542" i="1"/>
  <c r="G1545" i="1"/>
  <c r="H1548" i="1"/>
  <c r="G1550" i="1"/>
  <c r="G1553" i="1"/>
  <c r="H1556" i="1"/>
  <c r="G1558" i="1"/>
  <c r="G1561" i="1"/>
  <c r="H1564" i="1"/>
  <c r="G1566" i="1"/>
  <c r="G1569" i="1"/>
  <c r="H1572" i="1"/>
  <c r="G1574" i="1"/>
  <c r="G1577" i="1"/>
  <c r="H1580" i="1"/>
  <c r="E7" i="4"/>
  <c r="E152" i="4"/>
  <c r="F164" i="4"/>
  <c r="D163" i="4"/>
  <c r="F422" i="4"/>
  <c r="D421" i="4"/>
  <c r="F490" i="4"/>
  <c r="D484" i="4"/>
  <c r="F568" i="4"/>
  <c r="D567" i="4"/>
  <c r="H307" i="9"/>
  <c r="E176" i="5"/>
  <c r="G1440" i="1"/>
  <c r="I1440" i="1" s="1"/>
  <c r="G1442" i="1"/>
  <c r="I1442" i="1" s="1"/>
  <c r="G1444" i="1"/>
  <c r="I1444" i="1" s="1"/>
  <c r="G1466" i="1"/>
  <c r="I1466" i="1" s="1"/>
  <c r="H1468" i="1"/>
  <c r="I1468" i="1" s="1"/>
  <c r="J1468" i="1"/>
  <c r="H1471" i="1"/>
  <c r="G1472" i="1"/>
  <c r="I1472" i="1" s="1"/>
  <c r="H1474" i="1"/>
  <c r="I1474" i="1" s="1"/>
  <c r="J1474" i="1"/>
  <c r="H1476" i="1"/>
  <c r="G1477" i="1"/>
  <c r="I1477" i="1" s="1"/>
  <c r="H1479" i="1"/>
  <c r="I1479" i="1" s="1"/>
  <c r="J1479" i="1"/>
  <c r="D106" i="4"/>
  <c r="F140" i="4"/>
  <c r="D139" i="4"/>
  <c r="D215" i="4"/>
  <c r="F299" i="4"/>
  <c r="F317" i="4"/>
  <c r="D311" i="4"/>
  <c r="D643" i="4"/>
  <c r="D644" i="4"/>
  <c r="F417" i="4"/>
  <c r="D459" i="4"/>
  <c r="F516" i="4"/>
  <c r="D515" i="4"/>
  <c r="E12" i="5"/>
  <c r="F12" i="5" s="1"/>
  <c r="H289" i="9"/>
  <c r="E87" i="5"/>
  <c r="D1065" i="1" s="1"/>
  <c r="H1065" i="1" s="1"/>
  <c r="J1465" i="1"/>
  <c r="D50" i="4"/>
  <c r="F65" i="4"/>
  <c r="F133" i="4"/>
  <c r="D152" i="4"/>
  <c r="F159" i="4"/>
  <c r="F169" i="4"/>
  <c r="D196" i="4"/>
  <c r="F345" i="4"/>
  <c r="D344" i="4"/>
  <c r="D298" i="4" s="1"/>
  <c r="F478" i="4"/>
  <c r="D472" i="4"/>
  <c r="F495" i="4"/>
  <c r="E567" i="4"/>
  <c r="D561" i="1" s="1"/>
  <c r="E593" i="4"/>
  <c r="D587" i="1" s="1"/>
  <c r="F626" i="4"/>
  <c r="D625" i="4"/>
  <c r="F29" i="5"/>
  <c r="F603" i="4"/>
  <c r="D118" i="5"/>
  <c r="F135" i="5"/>
  <c r="F146" i="5"/>
  <c r="G317" i="9"/>
  <c r="E317" i="9" s="1"/>
  <c r="D141" i="6"/>
  <c r="F5" i="6"/>
  <c r="E5" i="7"/>
  <c r="D43" i="8"/>
  <c r="E143" i="9"/>
  <c r="B143" i="9" s="1"/>
  <c r="E309" i="9"/>
  <c r="B309" i="9" s="1"/>
  <c r="D206" i="5"/>
  <c r="F207" i="5"/>
  <c r="G315" i="9"/>
  <c r="E315" i="9" s="1"/>
  <c r="E289" i="9"/>
  <c r="B289" i="9" s="1"/>
  <c r="F10" i="6"/>
  <c r="F36" i="6"/>
  <c r="F94" i="6"/>
  <c r="F130" i="6"/>
  <c r="E90" i="9"/>
  <c r="B90" i="9" s="1"/>
  <c r="E94" i="9"/>
  <c r="B94" i="9" s="1"/>
  <c r="B88" i="9"/>
  <c r="B92" i="9"/>
  <c r="B96" i="9"/>
  <c r="F190" i="5"/>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202" i="9"/>
  <c r="E202" i="9" s="1"/>
  <c r="B202" i="9" s="1"/>
  <c r="G198" i="9"/>
  <c r="E198" i="9" s="1"/>
  <c r="B198" i="9" s="1"/>
  <c r="G194" i="9"/>
  <c r="E194" i="9" s="1"/>
  <c r="B194"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3" i="9"/>
  <c r="E203" i="9" s="1"/>
  <c r="B203" i="9" s="1"/>
  <c r="G199" i="9"/>
  <c r="E199" i="9" s="1"/>
  <c r="B199" i="9" s="1"/>
  <c r="G195" i="9"/>
  <c r="E195" i="9" s="1"/>
  <c r="B195" i="9" s="1"/>
  <c r="G166" i="9"/>
  <c r="E166" i="9" s="1"/>
  <c r="B166" i="9" s="1"/>
  <c r="H165" i="9"/>
  <c r="G200" i="9"/>
  <c r="E200" i="9" s="1"/>
  <c r="B200" i="9" s="1"/>
  <c r="G196" i="9"/>
  <c r="E196" i="9" s="1"/>
  <c r="B196" i="9" s="1"/>
  <c r="L192" i="9"/>
  <c r="F192" i="9" s="1"/>
  <c r="G165" i="9"/>
  <c r="E165" i="9" s="1"/>
  <c r="B165" i="9" s="1"/>
  <c r="G164" i="9"/>
  <c r="E164" i="9" s="1"/>
  <c r="B164" i="9" s="1"/>
  <c r="G163" i="9"/>
  <c r="E163" i="9" s="1"/>
  <c r="B163" i="9" s="1"/>
  <c r="G162" i="9"/>
  <c r="E162" i="9" s="1"/>
  <c r="B162" i="9" s="1"/>
  <c r="G161" i="9"/>
  <c r="E161" i="9" s="1"/>
  <c r="B161" i="9" s="1"/>
  <c r="G201" i="9"/>
  <c r="E201" i="9" s="1"/>
  <c r="B201" i="9" s="1"/>
  <c r="G197" i="9"/>
  <c r="E197" i="9" s="1"/>
  <c r="B197" i="9" s="1"/>
  <c r="G193" i="9"/>
  <c r="E193" i="9" s="1"/>
  <c r="B193" i="9" s="1"/>
  <c r="I10" i="9"/>
  <c r="B223" i="9"/>
  <c r="B231" i="9"/>
  <c r="B239" i="9"/>
  <c r="B247" i="9"/>
  <c r="B255" i="9"/>
  <c r="B263" i="9"/>
  <c r="B271" i="9"/>
  <c r="B294" i="9"/>
  <c r="B302" i="9"/>
  <c r="E308" i="9"/>
  <c r="B308" i="9" s="1"/>
  <c r="B221" i="9"/>
  <c r="B229" i="9"/>
  <c r="B237" i="9"/>
  <c r="B245" i="9"/>
  <c r="B253" i="9"/>
  <c r="B261" i="9"/>
  <c r="B269" i="9"/>
  <c r="H1453" i="1" l="1"/>
  <c r="G1453" i="1"/>
  <c r="C1436" i="1"/>
  <c r="H29" i="3"/>
  <c r="H1576" i="1"/>
  <c r="G1499" i="1"/>
  <c r="H1499" i="1"/>
  <c r="D42" i="8"/>
  <c r="G312" i="9" s="1"/>
  <c r="E312" i="9" s="1"/>
  <c r="B312" i="9" s="1"/>
  <c r="E237" i="5"/>
  <c r="F245" i="5"/>
  <c r="H1223" i="1"/>
  <c r="D237" i="5"/>
  <c r="C1222" i="1"/>
  <c r="E350" i="4"/>
  <c r="E407" i="4" s="1"/>
  <c r="D402" i="1" s="1"/>
  <c r="F82" i="4"/>
  <c r="D78" i="1"/>
  <c r="G79" i="1"/>
  <c r="H79" i="1"/>
  <c r="H50" i="1"/>
  <c r="G50" i="1"/>
  <c r="H412" i="1"/>
  <c r="G412" i="1"/>
  <c r="H1215" i="1"/>
  <c r="D407" i="4"/>
  <c r="F298" i="4"/>
  <c r="C293" i="1"/>
  <c r="G310" i="9"/>
  <c r="E310" i="9" s="1"/>
  <c r="B310" i="9" s="1"/>
  <c r="F206" i="5"/>
  <c r="C1183" i="1"/>
  <c r="I35" i="3"/>
  <c r="C1518" i="1"/>
  <c r="E316" i="9"/>
  <c r="B317" i="9"/>
  <c r="F118" i="5"/>
  <c r="D68" i="5"/>
  <c r="C1096" i="1"/>
  <c r="F472" i="4"/>
  <c r="C466" i="1"/>
  <c r="F196" i="4"/>
  <c r="C192" i="1"/>
  <c r="F515" i="4"/>
  <c r="C509" i="1"/>
  <c r="F644" i="4"/>
  <c r="C638" i="1"/>
  <c r="F139" i="4"/>
  <c r="C135" i="1"/>
  <c r="E6" i="4"/>
  <c r="D3" i="1"/>
  <c r="I1476" i="1"/>
  <c r="G307" i="9"/>
  <c r="E307" i="9" s="1"/>
  <c r="B307" i="9" s="1"/>
  <c r="D176" i="5"/>
  <c r="F177" i="5"/>
  <c r="C1154" i="1"/>
  <c r="F363" i="4"/>
  <c r="C358" i="1"/>
  <c r="B192" i="9"/>
  <c r="I29" i="3"/>
  <c r="D1436" i="1"/>
  <c r="F643" i="4"/>
  <c r="C637" i="1"/>
  <c r="E175" i="5"/>
  <c r="D1152" i="1" s="1"/>
  <c r="I22" i="3"/>
  <c r="D1153" i="1"/>
  <c r="F484" i="4"/>
  <c r="C478" i="1"/>
  <c r="F163" i="4"/>
  <c r="C159" i="1"/>
  <c r="F593" i="4"/>
  <c r="C587" i="1"/>
  <c r="D6" i="4"/>
  <c r="F7" i="4"/>
  <c r="C3" i="1"/>
  <c r="G1065" i="1"/>
  <c r="B315" i="9"/>
  <c r="E314" i="9"/>
  <c r="I10" i="3" s="1"/>
  <c r="F344" i="4"/>
  <c r="C339" i="1"/>
  <c r="F50" i="4"/>
  <c r="C46" i="1"/>
  <c r="E68" i="5"/>
  <c r="F459" i="4"/>
  <c r="C453" i="1"/>
  <c r="E408" i="4"/>
  <c r="D403" i="1" s="1"/>
  <c r="D345" i="1"/>
  <c r="F106" i="4"/>
  <c r="C102" i="1"/>
  <c r="I1471" i="1"/>
  <c r="F396" i="4"/>
  <c r="C391" i="1"/>
  <c r="D350" i="4"/>
  <c r="D414" i="1"/>
  <c r="F141" i="6"/>
  <c r="C1435" i="1"/>
  <c r="H28" i="3"/>
  <c r="F625" i="4"/>
  <c r="C619" i="1"/>
  <c r="G21" i="9"/>
  <c r="H21" i="9"/>
  <c r="F152" i="4"/>
  <c r="D151" i="4"/>
  <c r="C148" i="1"/>
  <c r="E7" i="5"/>
  <c r="D990" i="1"/>
  <c r="F311" i="4"/>
  <c r="C306" i="1"/>
  <c r="F215" i="4"/>
  <c r="C211" i="1"/>
  <c r="F567" i="4"/>
  <c r="D528" i="4"/>
  <c r="C561" i="1"/>
  <c r="D420" i="4"/>
  <c r="F421" i="4"/>
  <c r="C415" i="1"/>
  <c r="E151" i="4"/>
  <c r="D148" i="1"/>
  <c r="H20" i="3"/>
  <c r="C985" i="1"/>
  <c r="E528" i="4"/>
  <c r="E635" i="4" s="1"/>
  <c r="D629" i="1" s="1"/>
  <c r="I34" i="3" l="1"/>
  <c r="C1517" i="1"/>
  <c r="H1517" i="1" s="1"/>
  <c r="H19" i="9"/>
  <c r="E19" i="9" s="1"/>
  <c r="B19" i="9" s="1"/>
  <c r="G313" i="9"/>
  <c r="E313" i="9" s="1"/>
  <c r="B313" i="9" s="1"/>
  <c r="K1450" i="9"/>
  <c r="I23" i="3"/>
  <c r="D1214" i="1"/>
  <c r="H1222" i="1"/>
  <c r="G1222" i="1"/>
  <c r="H23" i="3"/>
  <c r="C1214" i="1"/>
  <c r="F237" i="5"/>
  <c r="G78" i="1"/>
  <c r="H78" i="1"/>
  <c r="H478" i="1"/>
  <c r="G478" i="1"/>
  <c r="G358" i="1"/>
  <c r="H358" i="1"/>
  <c r="H1518" i="1"/>
  <c r="G1518" i="1"/>
  <c r="I21" i="3"/>
  <c r="D1046" i="1"/>
  <c r="H3" i="1"/>
  <c r="G3" i="1"/>
  <c r="G637" i="1"/>
  <c r="H637" i="1"/>
  <c r="H135" i="1"/>
  <c r="G135" i="1"/>
  <c r="G509" i="1"/>
  <c r="H509" i="1"/>
  <c r="G466" i="1"/>
  <c r="H466" i="1"/>
  <c r="G990" i="1"/>
  <c r="H990" i="1"/>
  <c r="E21" i="9"/>
  <c r="H1435" i="1"/>
  <c r="G1435" i="1"/>
  <c r="H9" i="3"/>
  <c r="H46" i="1"/>
  <c r="G46" i="1"/>
  <c r="H11" i="3"/>
  <c r="G159" i="1"/>
  <c r="H159" i="1"/>
  <c r="H1154" i="1"/>
  <c r="G1154" i="1"/>
  <c r="H1183" i="1"/>
  <c r="G1183" i="1"/>
  <c r="G293" i="1"/>
  <c r="H293" i="1"/>
  <c r="D635" i="4"/>
  <c r="F420" i="4"/>
  <c r="C414" i="1"/>
  <c r="H211" i="1"/>
  <c r="G211" i="1"/>
  <c r="H391" i="1"/>
  <c r="G391" i="1"/>
  <c r="G587" i="1"/>
  <c r="H587" i="1"/>
  <c r="F176" i="5"/>
  <c r="D175" i="5"/>
  <c r="H22" i="3"/>
  <c r="C1153" i="1"/>
  <c r="F68" i="5"/>
  <c r="H21" i="3"/>
  <c r="C1046" i="1"/>
  <c r="I17" i="3"/>
  <c r="E289" i="4"/>
  <c r="D147" i="1"/>
  <c r="H561" i="1"/>
  <c r="G561" i="1"/>
  <c r="E6" i="5"/>
  <c r="I20" i="3"/>
  <c r="D985" i="1"/>
  <c r="H985" i="1" s="1"/>
  <c r="D6" i="5"/>
  <c r="H415" i="1"/>
  <c r="G415" i="1"/>
  <c r="D636" i="4"/>
  <c r="F528" i="4"/>
  <c r="C522" i="1"/>
  <c r="G306" i="1"/>
  <c r="H306" i="1"/>
  <c r="H148" i="1"/>
  <c r="G148" i="1"/>
  <c r="E636" i="4"/>
  <c r="D630" i="1" s="1"/>
  <c r="D522" i="1"/>
  <c r="F7" i="5"/>
  <c r="D289" i="4"/>
  <c r="D290" i="4" s="1"/>
  <c r="H17" i="3"/>
  <c r="F151" i="4"/>
  <c r="C147" i="1"/>
  <c r="G619" i="1"/>
  <c r="H619" i="1"/>
  <c r="F350" i="4"/>
  <c r="D408" i="4"/>
  <c r="C345" i="1"/>
  <c r="H102" i="1"/>
  <c r="G102" i="1"/>
  <c r="H453" i="1"/>
  <c r="G453" i="1"/>
  <c r="D412" i="4"/>
  <c r="F6" i="4"/>
  <c r="H16" i="3"/>
  <c r="C2" i="1"/>
  <c r="G1436" i="1"/>
  <c r="H1436" i="1"/>
  <c r="G638" i="1"/>
  <c r="H638" i="1"/>
  <c r="H192" i="1"/>
  <c r="G192" i="1"/>
  <c r="H1096" i="1"/>
  <c r="G1096" i="1"/>
  <c r="G339" i="1"/>
  <c r="H339" i="1"/>
  <c r="E412" i="4"/>
  <c r="I16" i="3"/>
  <c r="D2" i="1"/>
  <c r="F407" i="4"/>
  <c r="C402" i="1"/>
  <c r="G1517" i="1" l="1"/>
  <c r="E311" i="9"/>
  <c r="H1214" i="1"/>
  <c r="G1214" i="1"/>
  <c r="F290" i="4"/>
  <c r="C286" i="1"/>
  <c r="H345" i="1"/>
  <c r="G345" i="1"/>
  <c r="H402" i="1"/>
  <c r="G402" i="1"/>
  <c r="H2" i="1"/>
  <c r="G2" i="1"/>
  <c r="F636" i="4"/>
  <c r="C630" i="1"/>
  <c r="H1046" i="1"/>
  <c r="G1046" i="1"/>
  <c r="G985" i="1"/>
  <c r="F175" i="5"/>
  <c r="C1152" i="1"/>
  <c r="G414" i="1"/>
  <c r="H414" i="1"/>
  <c r="N3" i="9"/>
  <c r="I11" i="3"/>
  <c r="B21" i="9"/>
  <c r="E639" i="4"/>
  <c r="D407" i="1"/>
  <c r="D291" i="4"/>
  <c r="F289" i="4"/>
  <c r="D413" i="4"/>
  <c r="D414" i="4" s="1"/>
  <c r="C285" i="1"/>
  <c r="G522" i="1"/>
  <c r="H522" i="1"/>
  <c r="E291" i="4"/>
  <c r="D287" i="1" s="1"/>
  <c r="E413" i="4"/>
  <c r="E414" i="4" s="1"/>
  <c r="D409" i="1" s="1"/>
  <c r="D285" i="1"/>
  <c r="K3" i="9"/>
  <c r="I9" i="3"/>
  <c r="H278" i="9"/>
  <c r="D984" i="1"/>
  <c r="E290" i="4"/>
  <c r="D286" i="1" s="1"/>
  <c r="D639" i="4"/>
  <c r="F412" i="4"/>
  <c r="C407" i="1"/>
  <c r="F408" i="4"/>
  <c r="C403" i="1"/>
  <c r="H147" i="1"/>
  <c r="G147" i="1"/>
  <c r="G278" i="9"/>
  <c r="G284" i="9"/>
  <c r="E284" i="9" s="1"/>
  <c r="B284" i="9" s="1"/>
  <c r="F6" i="5"/>
  <c r="C984" i="1"/>
  <c r="H1153" i="1"/>
  <c r="G1153" i="1"/>
  <c r="F635" i="4"/>
  <c r="C629" i="1"/>
  <c r="E278" i="9" l="1"/>
  <c r="B278" i="9" s="1"/>
  <c r="F414" i="4"/>
  <c r="C409" i="1"/>
  <c r="H8" i="3"/>
  <c r="H984" i="1"/>
  <c r="G984" i="1"/>
  <c r="D633" i="1"/>
  <c r="F639" i="4"/>
  <c r="C633" i="1"/>
  <c r="H629" i="1"/>
  <c r="G629" i="1"/>
  <c r="G407" i="1"/>
  <c r="H407" i="1"/>
  <c r="H630" i="1"/>
  <c r="G630" i="1"/>
  <c r="F291" i="4"/>
  <c r="C287" i="1"/>
  <c r="H403" i="1"/>
  <c r="G403" i="1"/>
  <c r="E640" i="4"/>
  <c r="E641" i="4" s="1"/>
  <c r="E415" i="4"/>
  <c r="D410" i="1" s="1"/>
  <c r="D408" i="1"/>
  <c r="H285" i="1"/>
  <c r="G285" i="1"/>
  <c r="H286" i="1"/>
  <c r="G286" i="1"/>
  <c r="D640" i="4"/>
  <c r="D415" i="4"/>
  <c r="F413" i="4"/>
  <c r="C408" i="1"/>
  <c r="H1152" i="1"/>
  <c r="G1152" i="1"/>
  <c r="E277" i="9" l="1"/>
  <c r="I8" i="3" s="1"/>
  <c r="D642" i="4"/>
  <c r="F640" i="4"/>
  <c r="C634" i="1"/>
  <c r="M3" i="9"/>
  <c r="G408" i="1"/>
  <c r="H408" i="1"/>
  <c r="H409" i="1"/>
  <c r="G409" i="1"/>
  <c r="D641" i="4"/>
  <c r="D635" i="1"/>
  <c r="F415" i="4"/>
  <c r="C410" i="1"/>
  <c r="E642" i="4"/>
  <c r="D634" i="1"/>
  <c r="H287" i="1"/>
  <c r="G287" i="1"/>
  <c r="G633" i="1"/>
  <c r="H633" i="1"/>
  <c r="E646" i="4" l="1"/>
  <c r="D636" i="1"/>
  <c r="F642" i="4"/>
  <c r="D646" i="4"/>
  <c r="C636" i="1"/>
  <c r="G410" i="1"/>
  <c r="H410" i="1"/>
  <c r="E645" i="4"/>
  <c r="F641" i="4"/>
  <c r="D645" i="4"/>
  <c r="C635" i="1"/>
  <c r="G634" i="1"/>
  <c r="H634" i="1"/>
  <c r="I19" i="3" l="1"/>
  <c r="D640" i="1"/>
  <c r="G636" i="1"/>
  <c r="H636" i="1"/>
  <c r="I18" i="3"/>
  <c r="D639" i="1"/>
  <c r="F646" i="4"/>
  <c r="H19" i="3"/>
  <c r="C640" i="1"/>
  <c r="H635" i="1"/>
  <c r="G635" i="1"/>
  <c r="H7" i="3"/>
  <c r="F645" i="4"/>
  <c r="H18" i="3"/>
  <c r="C639" i="1"/>
  <c r="G276" i="9"/>
  <c r="E276" i="9" s="1"/>
  <c r="B276" i="9" s="1"/>
  <c r="G639" i="1" l="1"/>
  <c r="H639" i="1"/>
  <c r="J3" i="9"/>
  <c r="G640" i="1"/>
  <c r="H640" i="1"/>
  <c r="G274" i="9" l="1"/>
  <c r="M272" i="9"/>
  <c r="L272" i="9"/>
  <c r="H274" i="9"/>
  <c r="H18" i="9"/>
  <c r="G18" i="9"/>
  <c r="I13" i="9"/>
  <c r="K9" i="9"/>
  <c r="L15" i="9"/>
  <c r="K10" i="9"/>
  <c r="G16" i="9"/>
  <c r="K7" i="9"/>
  <c r="J12" i="9"/>
  <c r="J5" i="9"/>
  <c r="L16" i="9"/>
  <c r="I6" i="9"/>
  <c r="K12" i="9"/>
  <c r="K5" i="9"/>
  <c r="J10" i="9"/>
  <c r="M16" i="9"/>
  <c r="K6" i="9"/>
  <c r="J11" i="9"/>
  <c r="I17" i="9"/>
  <c r="J8" i="9"/>
  <c r="G15" i="9"/>
  <c r="H15" i="9"/>
  <c r="G17" i="9"/>
  <c r="J6" i="9"/>
  <c r="I11" i="9"/>
  <c r="H17" i="9"/>
  <c r="J7" i="9"/>
  <c r="I12" i="9"/>
  <c r="I9" i="9"/>
  <c r="H16" i="9"/>
  <c r="K8" i="9"/>
  <c r="J13" i="9"/>
  <c r="J9" i="9"/>
  <c r="I7" i="9"/>
  <c r="K13" i="9"/>
  <c r="I8" i="9"/>
  <c r="M15" i="9"/>
  <c r="I5" i="9"/>
  <c r="K11" i="9"/>
  <c r="J17" i="9"/>
  <c r="E18" i="9" l="1"/>
  <c r="B18" i="9" s="1"/>
  <c r="F272" i="9"/>
  <c r="B272" i="9" s="1"/>
  <c r="E12" i="9"/>
  <c r="B12" i="9" s="1"/>
  <c r="E5" i="9"/>
  <c r="B5" i="9" s="1"/>
  <c r="E8" i="9"/>
  <c r="B8" i="9" s="1"/>
  <c r="E10" i="9"/>
  <c r="B10" i="9" s="1"/>
  <c r="E6" i="9"/>
  <c r="B6" i="9" s="1"/>
  <c r="F16" i="9"/>
  <c r="E16" i="9"/>
  <c r="E13" i="9"/>
  <c r="B13" i="9" s="1"/>
  <c r="E17" i="9"/>
  <c r="B17" i="9" s="1"/>
  <c r="E7" i="9"/>
  <c r="B7" i="9" s="1"/>
  <c r="E9" i="9"/>
  <c r="B9" i="9" s="1"/>
  <c r="E11" i="9"/>
  <c r="B11" i="9" s="1"/>
  <c r="E15" i="9"/>
  <c r="F15" i="9"/>
  <c r="E274" i="9"/>
  <c r="F20" i="9" l="1"/>
  <c r="F14" i="9"/>
  <c r="B16" i="9"/>
  <c r="E4" i="9"/>
  <c r="B274" i="9"/>
  <c r="E20" i="9"/>
  <c r="I7" i="3" s="1"/>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<sst xmlns="http://schemas.openxmlformats.org/spreadsheetml/2006/main" count="4369" uniqueCount="3421">
  <si>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</si>
  <si>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</si>
  <si>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</si>
  <si>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</si>
  <si>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</si>
  <si>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</si>
  <si>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</si>
  <si>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</si>
  <si>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</si>
  <si>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</si>
  <si>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</si>
  <si>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</si>
  <si>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</si>
  <si>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</si>
  <si>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</si>
  <si>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</si>
  <si>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</si>
  <si>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</si>
  <si>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</si>
  <si>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</si>
  <si>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</si>
  <si>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</si>
  <si>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</si>
  <si>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</si>
  <si>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</si>
  <si>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</si>
  <si>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</si>
  <si>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</si>
  <si>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</si>
  <si>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</si>
  <si>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</si>
  <si>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DRŽAVNO ODVJETNIŠTVO URED ZA SUZBIJANJE KORUPCIJE I ORGANIZIRANOG KRIMINALITETA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</si>
  <si>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</si>
  <si>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</si>
  <si>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</si>
  <si>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</si>
  <si>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</si>
  <si>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</si>
  <si>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</si>
  <si>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</si>
  <si>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</si>
  <si>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</si>
  <si>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</si>
  <si>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</si>
  <si>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</si>
  <si>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</si>
  <si>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</si>
  <si>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</si>
  <si>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</si>
  <si>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23649 - DRŽAVNO ODVJETNIŠTVO URED ZA SUZBIJANJE KORUPCIJE I ORGANIZIRANOG KRIMINALITETA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</si>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</sst>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3933217.97</v>
      </c>
      <c r="D2" s="6">
        <f>'PR-RAS'!E6</f>
        <v>4429632.53</v>
      </c>
      <c r="E2" s="6">
        <v>0</v>
      </c>
      <c r="F2" s="6">
        <v>0</v>
      </c>
      <c r="G2" s="7">
        <f t="shared" ref="G2:G264" si="0">(B2/1000)*(C2*1+D2*2)</f>
        <v>12792.483030000001</v>
      </c>
      <c r="H2" s="7">
        <f t="shared" ref="H2:H264" si="1">ABS(C2-ROUND(C2,0))+ABS(D2-ROUND(D2,0))</f>
        <v>0.49999999953433871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696.74</v>
      </c>
      <c r="D46" s="1">
        <f>'PR-RAS'!E50</f>
        <v>12072.34</v>
      </c>
      <c r="E46" s="1">
        <v>0</v>
      </c>
      <c r="F46" s="1">
        <v>0</v>
      </c>
      <c r="G46" s="2">
        <f t="shared" si="0"/>
        <v>1117.8639000000001</v>
      </c>
      <c r="H46" s="2">
        <f t="shared" si="1"/>
        <v>0.60000000000013642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696.74</v>
      </c>
      <c r="D50" s="1">
        <f>'PR-RAS'!E54</f>
        <v>1547.78</v>
      </c>
      <c r="E50" s="1">
        <v>0</v>
      </c>
      <c r="F50" s="1">
        <v>0</v>
      </c>
      <c r="G50" s="2">
        <f t="shared" si="0"/>
        <v>185.82270000000003</v>
      </c>
      <c r="H50" s="2">
        <f t="shared" si="1"/>
        <v>0.48000000000001819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696.74</v>
      </c>
      <c r="D53" s="1">
        <f>'PR-RAS'!E57</f>
        <v>1547.78</v>
      </c>
      <c r="E53" s="1">
        <v>0</v>
      </c>
      <c r="F53" s="1">
        <v>0</v>
      </c>
      <c r="G53" s="2">
        <f t="shared" si="0"/>
        <v>197.1996</v>
      </c>
      <c r="H53" s="2">
        <f t="shared" si="1"/>
        <v>0.48000000000001819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10524.56</v>
      </c>
      <c r="E73" s="1">
        <v>0</v>
      </c>
      <c r="F73" s="1">
        <v>0</v>
      </c>
      <c r="G73" s="2">
        <f t="shared" si="0"/>
        <v>1515.5366399999998</v>
      </c>
      <c r="H73" s="2">
        <f t="shared" si="1"/>
        <v>0.44000000000050932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10524.56</v>
      </c>
      <c r="E74" s="1">
        <v>0</v>
      </c>
      <c r="F74" s="1">
        <v>0</v>
      </c>
      <c r="G74" s="2">
        <f t="shared" si="0"/>
        <v>1536.5857599999999</v>
      </c>
      <c r="H74" s="2">
        <f t="shared" si="1"/>
        <v>0.44000000000050932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0.28000000000000003</v>
      </c>
      <c r="D78" s="1">
        <f>'PR-RAS'!E82</f>
        <v>0</v>
      </c>
      <c r="E78" s="1">
        <v>0</v>
      </c>
      <c r="F78" s="1">
        <v>0</v>
      </c>
      <c r="G78" s="2">
        <f t="shared" si="0"/>
        <v>2.1560000000000003E-2</v>
      </c>
      <c r="H78" s="2">
        <f t="shared" si="1"/>
        <v>0.28000000000000003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0.28000000000000003</v>
      </c>
      <c r="D79" s="1">
        <f>'PR-RAS'!E83</f>
        <v>0</v>
      </c>
      <c r="E79" s="1">
        <v>0</v>
      </c>
      <c r="F79" s="1">
        <v>0</v>
      </c>
      <c r="G79" s="2">
        <f t="shared" si="0"/>
        <v>2.1840000000000002E-2</v>
      </c>
      <c r="H79" s="2">
        <f t="shared" si="1"/>
        <v>0.28000000000000003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0.28000000000000003</v>
      </c>
      <c r="D83" s="1">
        <f>'PR-RAS'!E87</f>
        <v>0</v>
      </c>
      <c r="E83" s="1">
        <v>0</v>
      </c>
      <c r="F83" s="1">
        <v>0</v>
      </c>
      <c r="G83" s="2">
        <f t="shared" si="0"/>
        <v>2.2960000000000005E-2</v>
      </c>
      <c r="H83" s="2">
        <f t="shared" si="1"/>
        <v>0.28000000000000003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23876.97</v>
      </c>
      <c r="D120" s="1">
        <f>'PR-RAS'!E124</f>
        <v>11354.31</v>
      </c>
      <c r="E120" s="1">
        <v>0</v>
      </c>
      <c r="F120" s="1">
        <v>0</v>
      </c>
      <c r="G120" s="2">
        <f t="shared" si="0"/>
        <v>5543.6852099999996</v>
      </c>
      <c r="H120" s="2">
        <f t="shared" si="1"/>
        <v>0.33999999999832653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23876.97</v>
      </c>
      <c r="D121" s="1">
        <f>'PR-RAS'!E125</f>
        <v>11354.31</v>
      </c>
      <c r="E121" s="1">
        <v>0</v>
      </c>
      <c r="F121" s="1">
        <v>0</v>
      </c>
      <c r="G121" s="2">
        <f t="shared" si="0"/>
        <v>5590.2707999999993</v>
      </c>
      <c r="H121" s="2">
        <f t="shared" si="1"/>
        <v>0.33999999999832653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23876.97</v>
      </c>
      <c r="D123" s="1">
        <f>'PR-RAS'!E127</f>
        <v>11354.31</v>
      </c>
      <c r="E123" s="1">
        <v>0</v>
      </c>
      <c r="F123" s="1">
        <v>0</v>
      </c>
      <c r="G123" s="2">
        <f t="shared" si="0"/>
        <v>5683.4419799999996</v>
      </c>
      <c r="H123" s="2">
        <f t="shared" si="1"/>
        <v>0.33999999999832653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3908643.98</v>
      </c>
      <c r="D129" s="1">
        <f>'PR-RAS'!E133</f>
        <v>4406205.88</v>
      </c>
      <c r="E129" s="1">
        <v>0</v>
      </c>
      <c r="F129" s="1">
        <v>0</v>
      </c>
      <c r="G129" s="2">
        <f t="shared" si="0"/>
        <v>1628295.13472</v>
      </c>
      <c r="H129" s="2">
        <f t="shared" si="1"/>
        <v>0.14000000013038516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3908643.98</v>
      </c>
      <c r="D130" s="1">
        <f>'PR-RAS'!E134</f>
        <v>4406205.88</v>
      </c>
      <c r="E130" s="1">
        <v>0</v>
      </c>
      <c r="F130" s="1">
        <v>0</v>
      </c>
      <c r="G130" s="2">
        <f t="shared" si="0"/>
        <v>1641016.1904600002</v>
      </c>
      <c r="H130" s="2">
        <f t="shared" si="1"/>
        <v>0.14000000013038516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3889554.86</v>
      </c>
      <c r="D131" s="1">
        <f>'PR-RAS'!E135</f>
        <v>4371598.91</v>
      </c>
      <c r="E131" s="1">
        <v>0</v>
      </c>
      <c r="F131" s="1">
        <v>0</v>
      </c>
      <c r="G131" s="2">
        <f t="shared" si="0"/>
        <v>1642257.8484</v>
      </c>
      <c r="H131" s="2">
        <f t="shared" si="1"/>
        <v>0.22999999998137355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19089.12</v>
      </c>
      <c r="D132" s="1">
        <f>'PR-RAS'!E136</f>
        <v>34606.97</v>
      </c>
      <c r="E132" s="1">
        <v>0</v>
      </c>
      <c r="F132" s="1">
        <v>0</v>
      </c>
      <c r="G132" s="2">
        <f t="shared" si="0"/>
        <v>11567.700860000001</v>
      </c>
      <c r="H132" s="2">
        <f t="shared" si="1"/>
        <v>0.14999999999781721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3947819.14</v>
      </c>
      <c r="D147" s="1">
        <f>'PR-RAS'!E151</f>
        <v>4383709.8899999997</v>
      </c>
      <c r="E147" s="1">
        <v>0</v>
      </c>
      <c r="F147" s="1">
        <v>0</v>
      </c>
      <c r="G147" s="2">
        <f t="shared" si="0"/>
        <v>1856424.8823199999</v>
      </c>
      <c r="H147" s="2">
        <f t="shared" si="1"/>
        <v>0.25000000046566129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2893648.7800000003</v>
      </c>
      <c r="D148" s="1">
        <f>'PR-RAS'!E152</f>
        <v>3243099.21</v>
      </c>
      <c r="E148" s="1">
        <v>0</v>
      </c>
      <c r="F148" s="1">
        <v>0</v>
      </c>
      <c r="G148" s="2">
        <f t="shared" si="0"/>
        <v>1378837.5383999997</v>
      </c>
      <c r="H148" s="2">
        <f t="shared" si="1"/>
        <v>0.42999999970197678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2333684.7000000002</v>
      </c>
      <c r="D149" s="1">
        <f>'PR-RAS'!E153</f>
        <v>2611449.17</v>
      </c>
      <c r="E149" s="1">
        <v>0</v>
      </c>
      <c r="F149" s="1">
        <v>0</v>
      </c>
      <c r="G149" s="2">
        <f t="shared" si="0"/>
        <v>1118374.2899199999</v>
      </c>
      <c r="H149" s="2">
        <f t="shared" si="1"/>
        <v>0.46999999973922968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2280708.64</v>
      </c>
      <c r="D150" s="1">
        <f>'PR-RAS'!E154</f>
        <v>2570561.19</v>
      </c>
      <c r="E150" s="1">
        <v>0</v>
      </c>
      <c r="F150" s="1">
        <v>0</v>
      </c>
      <c r="G150" s="2">
        <f t="shared" si="0"/>
        <v>1105852.8219799998</v>
      </c>
      <c r="H150" s="2">
        <f t="shared" si="1"/>
        <v>0.54999999981373549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52976.06</v>
      </c>
      <c r="D152" s="1">
        <f>'PR-RAS'!E156</f>
        <v>40887.980000000003</v>
      </c>
      <c r="E152" s="1">
        <v>0</v>
      </c>
      <c r="F152" s="1">
        <v>0</v>
      </c>
      <c r="G152" s="2">
        <f t="shared" si="0"/>
        <v>20347.555020000003</v>
      </c>
      <c r="H152" s="2">
        <f t="shared" si="1"/>
        <v>7.9999999994470272E-2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35889.160000000003</v>
      </c>
      <c r="D154" s="1">
        <f>'PR-RAS'!E158</f>
        <v>47737.13</v>
      </c>
      <c r="E154" s="1">
        <v>0</v>
      </c>
      <c r="F154" s="1">
        <v>0</v>
      </c>
      <c r="G154" s="2">
        <f t="shared" si="0"/>
        <v>20098.603259999996</v>
      </c>
      <c r="H154" s="2">
        <f t="shared" si="1"/>
        <v>0.29000000000087311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524074.92</v>
      </c>
      <c r="D155" s="1">
        <f>'PR-RAS'!E159</f>
        <v>583912.90999999992</v>
      </c>
      <c r="E155" s="1">
        <v>0</v>
      </c>
      <c r="F155" s="1">
        <v>0</v>
      </c>
      <c r="G155" s="2">
        <f t="shared" si="0"/>
        <v>260552.71395999996</v>
      </c>
      <c r="H155" s="2">
        <f t="shared" si="1"/>
        <v>0.17000000010011718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166728.24</v>
      </c>
      <c r="D156" s="1">
        <f>'PR-RAS'!E160</f>
        <v>180641.5</v>
      </c>
      <c r="E156" s="1">
        <v>0</v>
      </c>
      <c r="F156" s="1">
        <v>0</v>
      </c>
      <c r="G156" s="2">
        <f t="shared" si="0"/>
        <v>81841.742199999993</v>
      </c>
      <c r="H156" s="2">
        <f t="shared" si="1"/>
        <v>0.73999999999068677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357346.68</v>
      </c>
      <c r="D157" s="1">
        <f>'PR-RAS'!E161</f>
        <v>403271.41</v>
      </c>
      <c r="E157" s="1">
        <v>0</v>
      </c>
      <c r="F157" s="1">
        <v>0</v>
      </c>
      <c r="G157" s="2">
        <f t="shared" si="0"/>
        <v>181566.76199999999</v>
      </c>
      <c r="H157" s="2">
        <f t="shared" si="1"/>
        <v>0.72999999998137355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1051102.42</v>
      </c>
      <c r="D159" s="1">
        <f>'PR-RAS'!E163</f>
        <v>1132027.9099999999</v>
      </c>
      <c r="E159" s="1">
        <v>0</v>
      </c>
      <c r="F159" s="1">
        <v>0</v>
      </c>
      <c r="G159" s="2">
        <f t="shared" si="0"/>
        <v>523795.00191999995</v>
      </c>
      <c r="H159" s="2">
        <f t="shared" si="1"/>
        <v>0.51000000000931323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79554.409999999989</v>
      </c>
      <c r="D160" s="1">
        <f>'PR-RAS'!E164</f>
        <v>86495.76999999999</v>
      </c>
      <c r="E160" s="1">
        <v>0</v>
      </c>
      <c r="F160" s="1">
        <v>0</v>
      </c>
      <c r="G160" s="2">
        <f t="shared" si="0"/>
        <v>40154.806049999992</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24335.74</v>
      </c>
      <c r="D161" s="1">
        <f>'PR-RAS'!E165</f>
        <v>33505.699999999997</v>
      </c>
      <c r="E161" s="1">
        <v>0</v>
      </c>
      <c r="F161" s="1">
        <v>0</v>
      </c>
      <c r="G161" s="2">
        <f t="shared" si="0"/>
        <v>14615.5424</v>
      </c>
      <c r="H161" s="2">
        <f t="shared" si="1"/>
        <v>0.56000000000130967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53607.13</v>
      </c>
      <c r="D162" s="1">
        <f>'PR-RAS'!E166</f>
        <v>50767.05</v>
      </c>
      <c r="E162" s="1">
        <v>0</v>
      </c>
      <c r="F162" s="1">
        <v>0</v>
      </c>
      <c r="G162" s="2">
        <f t="shared" si="0"/>
        <v>24977.738030000004</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811.09</v>
      </c>
      <c r="D163" s="1">
        <f>'PR-RAS'!E167</f>
        <v>2002.43</v>
      </c>
      <c r="E163" s="1">
        <v>0</v>
      </c>
      <c r="F163" s="1">
        <v>0</v>
      </c>
      <c r="G163" s="2">
        <f t="shared" si="0"/>
        <v>780.18389999999999</v>
      </c>
      <c r="H163" s="2">
        <f t="shared" si="1"/>
        <v>0.5200000000000955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800.45</v>
      </c>
      <c r="D164" s="1">
        <f>'PR-RAS'!E168</f>
        <v>220.59</v>
      </c>
      <c r="E164" s="1">
        <v>0</v>
      </c>
      <c r="F164" s="1">
        <v>0</v>
      </c>
      <c r="G164" s="2">
        <f t="shared" si="0"/>
        <v>202.38569000000004</v>
      </c>
      <c r="H164" s="2">
        <f t="shared" si="1"/>
        <v>0.86000000000004206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180535.79000000004</v>
      </c>
      <c r="D165" s="1">
        <f>'PR-RAS'!E169</f>
        <v>169633.05000000002</v>
      </c>
      <c r="E165" s="1">
        <v>0</v>
      </c>
      <c r="F165" s="1">
        <v>0</v>
      </c>
      <c r="G165" s="2">
        <f t="shared" si="0"/>
        <v>85247.50996000001</v>
      </c>
      <c r="H165" s="2">
        <f t="shared" si="1"/>
        <v>0.2599999999802094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63565.27</v>
      </c>
      <c r="D166" s="1">
        <f>'PR-RAS'!E170</f>
        <v>58902.55</v>
      </c>
      <c r="E166" s="1">
        <v>0</v>
      </c>
      <c r="F166" s="1">
        <v>0</v>
      </c>
      <c r="G166" s="2">
        <f t="shared" si="0"/>
        <v>29926.11105</v>
      </c>
      <c r="H166" s="2">
        <f t="shared" si="1"/>
        <v>0.7199999999938882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107631.33</v>
      </c>
      <c r="D168" s="1">
        <f>'PR-RAS'!E172</f>
        <v>99719.85</v>
      </c>
      <c r="E168" s="1">
        <v>0</v>
      </c>
      <c r="F168" s="1">
        <v>0</v>
      </c>
      <c r="G168" s="2">
        <f t="shared" si="0"/>
        <v>51280.862010000004</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2292.92</v>
      </c>
      <c r="D169" s="1">
        <f>'PR-RAS'!E173</f>
        <v>2416.88</v>
      </c>
      <c r="E169" s="1">
        <v>0</v>
      </c>
      <c r="F169" s="1">
        <v>0</v>
      </c>
      <c r="G169" s="2">
        <f t="shared" si="0"/>
        <v>1197.2822400000002</v>
      </c>
      <c r="H169" s="2">
        <f t="shared" si="1"/>
        <v>0.1999999999998181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4844.04</v>
      </c>
      <c r="D170" s="1">
        <f>'PR-RAS'!E174</f>
        <v>6171.53</v>
      </c>
      <c r="E170" s="1">
        <v>0</v>
      </c>
      <c r="F170" s="1">
        <v>0</v>
      </c>
      <c r="G170" s="2">
        <f t="shared" si="0"/>
        <v>2904.6199000000001</v>
      </c>
      <c r="H170" s="2">
        <f t="shared" si="1"/>
        <v>0.51000000000021828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2202.23</v>
      </c>
      <c r="D172" s="1">
        <f>'PR-RAS'!E176</f>
        <v>2422.2399999999998</v>
      </c>
      <c r="E172" s="1">
        <v>0</v>
      </c>
      <c r="F172" s="1">
        <v>0</v>
      </c>
      <c r="G172" s="2">
        <f t="shared" si="0"/>
        <v>1204.98741</v>
      </c>
      <c r="H172" s="2">
        <f t="shared" si="1"/>
        <v>0.46999999999979991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772194.71</v>
      </c>
      <c r="D173" s="1">
        <f>'PR-RAS'!E177</f>
        <v>852377.21</v>
      </c>
      <c r="E173" s="1">
        <v>0</v>
      </c>
      <c r="F173" s="1">
        <v>0</v>
      </c>
      <c r="G173" s="2">
        <f t="shared" si="0"/>
        <v>426035.25035999995</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51566.98</v>
      </c>
      <c r="D174" s="1">
        <f>'PR-RAS'!E178</f>
        <v>55746.64</v>
      </c>
      <c r="E174" s="1">
        <v>0</v>
      </c>
      <c r="F174" s="1">
        <v>0</v>
      </c>
      <c r="G174" s="2">
        <f t="shared" si="0"/>
        <v>28209.42498</v>
      </c>
      <c r="H174" s="2">
        <f t="shared" si="1"/>
        <v>0.37999999999738066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18907.95</v>
      </c>
      <c r="D175" s="1">
        <f>'PR-RAS'!E179</f>
        <v>24297.83</v>
      </c>
      <c r="E175" s="1">
        <v>0</v>
      </c>
      <c r="F175" s="1">
        <v>0</v>
      </c>
      <c r="G175" s="2">
        <f t="shared" si="0"/>
        <v>11745.628139999999</v>
      </c>
      <c r="H175" s="2">
        <f t="shared" si="1"/>
        <v>0.21999999999752617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21552.26</v>
      </c>
      <c r="D176" s="1">
        <f>'PR-RAS'!E180</f>
        <v>16169.33</v>
      </c>
      <c r="E176" s="1">
        <v>0</v>
      </c>
      <c r="F176" s="1">
        <v>0</v>
      </c>
      <c r="G176" s="2">
        <f t="shared" si="0"/>
        <v>9430.9109999999982</v>
      </c>
      <c r="H176" s="2">
        <f t="shared" si="1"/>
        <v>0.58999999999832653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33354.089999999997</v>
      </c>
      <c r="D177" s="1">
        <f>'PR-RAS'!E181</f>
        <v>33004</v>
      </c>
      <c r="E177" s="1">
        <v>0</v>
      </c>
      <c r="F177" s="1">
        <v>0</v>
      </c>
      <c r="G177" s="2">
        <f t="shared" si="0"/>
        <v>17487.72784</v>
      </c>
      <c r="H177" s="2">
        <f t="shared" si="1"/>
        <v>8.999999999650754E-2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41774.230000000003</v>
      </c>
      <c r="D178" s="1">
        <f>'PR-RAS'!E182</f>
        <v>16225.73</v>
      </c>
      <c r="E178" s="1">
        <v>0</v>
      </c>
      <c r="F178" s="1">
        <v>0</v>
      </c>
      <c r="G178" s="2">
        <f t="shared" si="0"/>
        <v>13137.94713</v>
      </c>
      <c r="H178" s="2">
        <f t="shared" si="1"/>
        <v>0.50000000000363798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1294.71</v>
      </c>
      <c r="D179" s="1">
        <f>'PR-RAS'!E183</f>
        <v>8801.76</v>
      </c>
      <c r="E179" s="1">
        <v>0</v>
      </c>
      <c r="F179" s="1">
        <v>0</v>
      </c>
      <c r="G179" s="2">
        <f t="shared" si="0"/>
        <v>3363.8849399999999</v>
      </c>
      <c r="H179" s="2">
        <f t="shared" si="1"/>
        <v>0.52999999999974534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590113.12</v>
      </c>
      <c r="D180" s="1">
        <f>'PR-RAS'!E184</f>
        <v>694555.37</v>
      </c>
      <c r="E180" s="1">
        <v>0</v>
      </c>
      <c r="F180" s="1">
        <v>0</v>
      </c>
      <c r="G180" s="2">
        <f t="shared" si="0"/>
        <v>354281.07093999995</v>
      </c>
      <c r="H180" s="2">
        <f t="shared" si="1"/>
        <v>0.48999999999068677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269.51</v>
      </c>
      <c r="D181" s="1">
        <f>'PR-RAS'!E185</f>
        <v>155.32</v>
      </c>
      <c r="E181" s="1">
        <v>0</v>
      </c>
      <c r="F181" s="1">
        <v>0</v>
      </c>
      <c r="G181" s="2">
        <f t="shared" si="0"/>
        <v>104.42699999999999</v>
      </c>
      <c r="H181" s="2">
        <f t="shared" si="1"/>
        <v>0.81000000000000227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13361.86</v>
      </c>
      <c r="D182" s="1">
        <f>'PR-RAS'!E186</f>
        <v>3421.23</v>
      </c>
      <c r="E182" s="1">
        <v>0</v>
      </c>
      <c r="F182" s="1">
        <v>0</v>
      </c>
      <c r="G182" s="2">
        <f t="shared" si="0"/>
        <v>3656.9819199999997</v>
      </c>
      <c r="H182" s="2">
        <f t="shared" si="1"/>
        <v>0.36999999999943611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4518.6899999999996</v>
      </c>
      <c r="D183" s="1">
        <f>'PR-RAS'!E187</f>
        <v>7092.91</v>
      </c>
      <c r="E183" s="1">
        <v>0</v>
      </c>
      <c r="F183" s="1">
        <v>0</v>
      </c>
      <c r="G183" s="2">
        <f t="shared" si="0"/>
        <v>3404.2208199999995</v>
      </c>
      <c r="H183" s="2">
        <f t="shared" si="1"/>
        <v>0.4000000000005457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14298.82</v>
      </c>
      <c r="D184" s="1">
        <f>'PR-RAS'!E188</f>
        <v>16428.97</v>
      </c>
      <c r="E184" s="1">
        <v>0</v>
      </c>
      <c r="F184" s="1">
        <v>0</v>
      </c>
      <c r="G184" s="2">
        <f t="shared" si="0"/>
        <v>8629.6870799999997</v>
      </c>
      <c r="H184" s="2">
        <f t="shared" si="1"/>
        <v>0.20999999999912689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4245.07</v>
      </c>
      <c r="D186" s="1">
        <f>'PR-RAS'!E190</f>
        <v>4093.09</v>
      </c>
      <c r="E186" s="1">
        <v>0</v>
      </c>
      <c r="F186" s="1">
        <v>0</v>
      </c>
      <c r="G186" s="2">
        <f t="shared" si="0"/>
        <v>2299.78125</v>
      </c>
      <c r="H186" s="2">
        <f t="shared" si="1"/>
        <v>0.15999999999985448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8420.7800000000007</v>
      </c>
      <c r="D187" s="1">
        <f>'PR-RAS'!E191</f>
        <v>8096.85</v>
      </c>
      <c r="E187" s="1">
        <v>0</v>
      </c>
      <c r="F187" s="1">
        <v>0</v>
      </c>
      <c r="G187" s="2">
        <f t="shared" si="0"/>
        <v>4578.2932800000008</v>
      </c>
      <c r="H187" s="2">
        <f t="shared" si="1"/>
        <v>0.36999999999898137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1493.13</v>
      </c>
      <c r="D189" s="1">
        <f>'PR-RAS'!E193</f>
        <v>2805.35</v>
      </c>
      <c r="E189" s="1">
        <v>0</v>
      </c>
      <c r="F189" s="1">
        <v>0</v>
      </c>
      <c r="G189" s="2">
        <f t="shared" si="0"/>
        <v>1335.5200399999999</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139.84</v>
      </c>
      <c r="D191" s="1">
        <f>'PR-RAS'!E195</f>
        <v>1433.68</v>
      </c>
      <c r="E191" s="1">
        <v>0</v>
      </c>
      <c r="F191" s="1">
        <v>0</v>
      </c>
      <c r="G191" s="2">
        <f t="shared" si="0"/>
        <v>571.36800000000005</v>
      </c>
      <c r="H191" s="2">
        <f t="shared" si="1"/>
        <v>0.47999999999993292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3067.94</v>
      </c>
      <c r="D192" s="1">
        <f>'PR-RAS'!E196</f>
        <v>8582.77</v>
      </c>
      <c r="E192" s="1">
        <v>0</v>
      </c>
      <c r="F192" s="1">
        <v>0</v>
      </c>
      <c r="G192" s="2">
        <f t="shared" si="0"/>
        <v>3864.5946800000002</v>
      </c>
      <c r="H192" s="2">
        <f t="shared" si="1"/>
        <v>0.28999999999950887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2079.42</v>
      </c>
      <c r="D198" s="1">
        <f>'PR-RAS'!E202</f>
        <v>5931.82</v>
      </c>
      <c r="E198" s="1">
        <v>0</v>
      </c>
      <c r="F198" s="1">
        <v>0</v>
      </c>
      <c r="G198" s="2">
        <f t="shared" si="0"/>
        <v>2746.7828199999999</v>
      </c>
      <c r="H198" s="2">
        <f t="shared" si="1"/>
        <v>0.6000000000003638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2079.42</v>
      </c>
      <c r="D204" s="1">
        <f>'PR-RAS'!E208</f>
        <v>5931.82</v>
      </c>
      <c r="E204" s="1">
        <v>0</v>
      </c>
      <c r="F204" s="1">
        <v>0</v>
      </c>
      <c r="G204" s="2">
        <f t="shared" si="0"/>
        <v>2830.4411800000003</v>
      </c>
      <c r="H204" s="2">
        <f t="shared" si="1"/>
        <v>0.6000000000003638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988.52</v>
      </c>
      <c r="D206" s="1">
        <f>'PR-RAS'!E210</f>
        <v>2650.95</v>
      </c>
      <c r="E206" s="1">
        <v>0</v>
      </c>
      <c r="F206" s="1">
        <v>0</v>
      </c>
      <c r="G206" s="2">
        <f t="shared" si="0"/>
        <v>1289.5361</v>
      </c>
      <c r="H206" s="2">
        <f t="shared" si="1"/>
        <v>0.53000000000020009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981.87</v>
      </c>
      <c r="D207" s="1">
        <f>'PR-RAS'!E211</f>
        <v>2650.95</v>
      </c>
      <c r="E207" s="1">
        <v>0</v>
      </c>
      <c r="F207" s="1">
        <v>0</v>
      </c>
      <c r="G207" s="2">
        <f t="shared" si="0"/>
        <v>1294.4566199999999</v>
      </c>
      <c r="H207" s="2">
        <f t="shared" si="1"/>
        <v>0.18000000000017735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6.65</v>
      </c>
      <c r="D208" s="1">
        <f>'PR-RAS'!E212</f>
        <v>0</v>
      </c>
      <c r="E208" s="1">
        <v>0</v>
      </c>
      <c r="F208" s="1">
        <v>0</v>
      </c>
      <c r="G208" s="2">
        <f t="shared" si="0"/>
        <v>1.3765499999999999</v>
      </c>
      <c r="H208" s="2">
        <f t="shared" si="1"/>
        <v>0.34999999999999964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3947819.14</v>
      </c>
      <c r="D285" s="1">
        <f>'PR-RAS'!E289</f>
        <v>4383709.8899999997</v>
      </c>
      <c r="E285" s="1">
        <v>0</v>
      </c>
      <c r="F285" s="1">
        <v>0</v>
      </c>
      <c r="G285" s="2">
        <f t="shared" si="8"/>
        <v>3611127.8532799995</v>
      </c>
      <c r="H285" s="2">
        <f t="shared" si="9"/>
        <v>0.25000000046566129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45922.640000000596</v>
      </c>
      <c r="E286" s="1">
        <v>0</v>
      </c>
      <c r="F286" s="1">
        <v>0</v>
      </c>
      <c r="G286" s="2">
        <f t="shared" si="8"/>
        <v>26175.904800000339</v>
      </c>
      <c r="H286" s="2">
        <f t="shared" si="9"/>
        <v>0.35999999940395355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14601.169999999925</v>
      </c>
      <c r="D287" s="1">
        <f>'PR-RAS'!E291</f>
        <v>0</v>
      </c>
      <c r="E287" s="1">
        <v>0</v>
      </c>
      <c r="F287" s="1">
        <v>0</v>
      </c>
      <c r="G287" s="2">
        <f t="shared" si="8"/>
        <v>4175.9346199999782</v>
      </c>
      <c r="H287" s="2">
        <f t="shared" si="9"/>
        <v>0.16999999992549419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62596.41</v>
      </c>
      <c r="D288" s="1">
        <f>'PR-RAS'!E292</f>
        <v>41826.589999999997</v>
      </c>
      <c r="E288" s="1">
        <v>0</v>
      </c>
      <c r="F288" s="1">
        <v>0</v>
      </c>
      <c r="G288" s="2">
        <f t="shared" si="8"/>
        <v>41973.632329999993</v>
      </c>
      <c r="H288" s="2">
        <f t="shared" si="9"/>
        <v>0.82000000000698492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139725.86000000002</v>
      </c>
      <c r="D345" s="1">
        <f>'PR-RAS'!E350</f>
        <v>4581.71</v>
      </c>
      <c r="E345" s="1">
        <v>0</v>
      </c>
      <c r="F345" s="1">
        <v>0</v>
      </c>
      <c r="G345" s="2">
        <f t="shared" si="8"/>
        <v>51217.912320000003</v>
      </c>
      <c r="H345" s="2">
        <f t="shared" si="9"/>
        <v>0.42999999998482963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139725.86000000002</v>
      </c>
      <c r="D358" s="1">
        <f>'PR-RAS'!E363</f>
        <v>4581.71</v>
      </c>
      <c r="E358" s="1">
        <v>0</v>
      </c>
      <c r="F358" s="1">
        <v>0</v>
      </c>
      <c r="G358" s="2">
        <f t="shared" si="8"/>
        <v>53153.472960000006</v>
      </c>
      <c r="H358" s="2">
        <f t="shared" si="9"/>
        <v>0.42999999998482963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6168.6900000000005</v>
      </c>
      <c r="D364" s="1">
        <f>'PR-RAS'!E369</f>
        <v>4581.71</v>
      </c>
      <c r="E364" s="1">
        <v>0</v>
      </c>
      <c r="F364" s="1">
        <v>0</v>
      </c>
      <c r="G364" s="2">
        <f t="shared" si="8"/>
        <v>5565.5559300000004</v>
      </c>
      <c r="H364" s="2">
        <f t="shared" si="9"/>
        <v>0.5999999999994543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3721.18</v>
      </c>
      <c r="D365" s="1">
        <f>'PR-RAS'!E370</f>
        <v>4163.21</v>
      </c>
      <c r="E365" s="1">
        <v>0</v>
      </c>
      <c r="F365" s="1">
        <v>0</v>
      </c>
      <c r="G365" s="2">
        <f t="shared" si="8"/>
        <v>4385.3263999999999</v>
      </c>
      <c r="H365" s="2">
        <f t="shared" si="9"/>
        <v>0.38999999999987267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1797.17</v>
      </c>
      <c r="D366" s="1">
        <f>'PR-RAS'!E371</f>
        <v>0</v>
      </c>
      <c r="E366" s="1">
        <v>0</v>
      </c>
      <c r="F366" s="1">
        <v>0</v>
      </c>
      <c r="G366" s="2">
        <f t="shared" si="8"/>
        <v>655.96704999999997</v>
      </c>
      <c r="H366" s="2">
        <f t="shared" si="9"/>
        <v>0.17000000000007276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650.34</v>
      </c>
      <c r="D367" s="1">
        <f>'PR-RAS'!E372</f>
        <v>0</v>
      </c>
      <c r="E367" s="1">
        <v>0</v>
      </c>
      <c r="F367" s="1">
        <v>0</v>
      </c>
      <c r="G367" s="2">
        <f t="shared" si="8"/>
        <v>238.02444</v>
      </c>
      <c r="H367" s="2">
        <f t="shared" si="9"/>
        <v>0.34000000000003183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418.5</v>
      </c>
      <c r="E371" s="1">
        <v>0</v>
      </c>
      <c r="F371" s="1">
        <v>0</v>
      </c>
      <c r="G371" s="2">
        <f t="shared" si="8"/>
        <v>309.69</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133557.17000000001</v>
      </c>
      <c r="D373" s="1">
        <f>'PR-RAS'!E378</f>
        <v>0</v>
      </c>
      <c r="E373" s="1">
        <v>0</v>
      </c>
      <c r="F373" s="1">
        <v>0</v>
      </c>
      <c r="G373" s="2">
        <f t="shared" si="8"/>
        <v>49683.267240000001</v>
      </c>
      <c r="H373" s="2">
        <f t="shared" si="9"/>
        <v>0.17000000001280569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133557.17000000001</v>
      </c>
      <c r="D374" s="1">
        <f>'PR-RAS'!E379</f>
        <v>0</v>
      </c>
      <c r="E374" s="1">
        <v>0</v>
      </c>
      <c r="F374" s="1">
        <v>0</v>
      </c>
      <c r="G374" s="2">
        <f t="shared" si="8"/>
        <v>49816.824410000001</v>
      </c>
      <c r="H374" s="2">
        <f t="shared" si="9"/>
        <v>0.17000000001280569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139725.86000000002</v>
      </c>
      <c r="D403" s="1">
        <f>'PR-RAS'!E408</f>
        <v>4581.71</v>
      </c>
      <c r="E403" s="1">
        <v>0</v>
      </c>
      <c r="F403" s="1">
        <v>0</v>
      </c>
      <c r="G403" s="2">
        <f t="shared" si="8"/>
        <v>59853.490560000013</v>
      </c>
      <c r="H403" s="2">
        <f t="shared" si="9"/>
        <v>0.42999999998482963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133557.17000000001</v>
      </c>
      <c r="E405" s="1">
        <v>0</v>
      </c>
      <c r="F405" s="1">
        <v>0</v>
      </c>
      <c r="G405" s="2">
        <f t="shared" si="8"/>
        <v>107914.19336000002</v>
      </c>
      <c r="H405" s="2">
        <f t="shared" si="9"/>
        <v>0.17000000001280569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3933217.97</v>
      </c>
      <c r="D407" s="1">
        <f>'PR-RAS'!E412</f>
        <v>4429632.53</v>
      </c>
      <c r="E407" s="1">
        <v>0</v>
      </c>
      <c r="F407" s="1">
        <v>0</v>
      </c>
      <c r="G407" s="2">
        <f t="shared" si="8"/>
        <v>5193748.1101800008</v>
      </c>
      <c r="H407" s="2">
        <f t="shared" si="9"/>
        <v>0.49999999953433871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4087545</v>
      </c>
      <c r="D408" s="1">
        <f>'PR-RAS'!E413</f>
        <v>4388291.5999999996</v>
      </c>
      <c r="E408" s="1">
        <v>0</v>
      </c>
      <c r="F408" s="1">
        <v>0</v>
      </c>
      <c r="G408" s="2">
        <f t="shared" si="8"/>
        <v>5235700.1773999995</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41340.930000000633</v>
      </c>
      <c r="E409" s="1">
        <v>0</v>
      </c>
      <c r="F409" s="1">
        <v>0</v>
      </c>
      <c r="G409" s="2">
        <f t="shared" si="8"/>
        <v>33734.198880000513</v>
      </c>
      <c r="H409" s="2">
        <f t="shared" si="9"/>
        <v>6.9999999366700649E-2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154327.0299999998</v>
      </c>
      <c r="D410" s="1">
        <f>'PR-RAS'!E415</f>
        <v>0</v>
      </c>
      <c r="E410" s="1">
        <v>0</v>
      </c>
      <c r="F410" s="1">
        <v>0</v>
      </c>
      <c r="G410" s="2">
        <f t="shared" si="8"/>
        <v>63119.755269999914</v>
      </c>
      <c r="H410" s="2">
        <f t="shared" si="9"/>
        <v>2.9999999795109034E-2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62596.41</v>
      </c>
      <c r="D411" s="1">
        <f>'PR-RAS'!E416</f>
        <v>0</v>
      </c>
      <c r="E411" s="1">
        <v>0</v>
      </c>
      <c r="F411" s="1">
        <v>0</v>
      </c>
      <c r="G411" s="2">
        <f t="shared" si="8"/>
        <v>25664.5281</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91730.580000000016</v>
      </c>
      <c r="E412" s="1">
        <v>0</v>
      </c>
      <c r="F412" s="1">
        <v>0</v>
      </c>
      <c r="G412" s="2">
        <f t="shared" si="8"/>
        <v>75402.536760000003</v>
      </c>
      <c r="H412" s="2">
        <f t="shared" si="9"/>
        <v>0.41999999998370185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133557.17000000001</v>
      </c>
      <c r="D414" s="1">
        <f>'PR-RAS'!E420</f>
        <v>0</v>
      </c>
      <c r="E414" s="1">
        <v>0</v>
      </c>
      <c r="F414" s="1">
        <v>0</v>
      </c>
      <c r="G414" s="2">
        <f t="shared" si="8"/>
        <v>55159.111210000003</v>
      </c>
      <c r="H414" s="2">
        <f t="shared" si="9"/>
        <v>0.17000000001280569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133557.17000000001</v>
      </c>
      <c r="D478" s="1">
        <f>'PR-RAS'!E484</f>
        <v>0</v>
      </c>
      <c r="E478" s="1">
        <v>0</v>
      </c>
      <c r="F478" s="1">
        <v>0</v>
      </c>
      <c r="G478" s="2">
        <f t="shared" si="8"/>
        <v>63706.770090000005</v>
      </c>
      <c r="H478" s="2">
        <f t="shared" si="9"/>
        <v>0.17000000001280569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133557.17000000001</v>
      </c>
      <c r="D489" s="1">
        <f>'PR-RAS'!E495</f>
        <v>0</v>
      </c>
      <c r="E489" s="1">
        <v>0</v>
      </c>
      <c r="F489" s="1">
        <v>0</v>
      </c>
      <c r="G489" s="2">
        <f t="shared" si="8"/>
        <v>65175.898960000006</v>
      </c>
      <c r="H489" s="2">
        <f t="shared" si="9"/>
        <v>0.17000000001280569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133557.17000000001</v>
      </c>
      <c r="D490" s="1">
        <f>'PR-RAS'!E496</f>
        <v>0</v>
      </c>
      <c r="E490" s="1">
        <v>0</v>
      </c>
      <c r="F490" s="1">
        <v>0</v>
      </c>
      <c r="G490" s="2">
        <f t="shared" si="8"/>
        <v>65309.456130000006</v>
      </c>
      <c r="H490" s="2">
        <f t="shared" si="9"/>
        <v>0.17000000001280569</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9859.74</v>
      </c>
      <c r="D522" s="1">
        <f>'PR-RAS'!E528</f>
        <v>28551.82</v>
      </c>
      <c r="E522" s="1">
        <v>0</v>
      </c>
      <c r="F522" s="1">
        <v>0</v>
      </c>
      <c r="G522" s="2">
        <f t="shared" ref="G522:G809" si="10">(B522/1000)*(C522*1+D522*2)</f>
        <v>34887.920980000003</v>
      </c>
      <c r="H522" s="2">
        <f t="shared" ref="H522:H809" si="11">ABS(C522-ROUND(C522,0))+ABS(D522-ROUND(D522,0))</f>
        <v>0.44000000000050932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9859.74</v>
      </c>
      <c r="D587" s="1">
        <f>'PR-RAS'!E593</f>
        <v>28551.82</v>
      </c>
      <c r="E587" s="1">
        <v>0</v>
      </c>
      <c r="F587" s="1">
        <v>0</v>
      </c>
      <c r="G587" s="2">
        <f t="shared" si="10"/>
        <v>39240.540679999998</v>
      </c>
      <c r="H587" s="2">
        <f t="shared" si="11"/>
        <v>0.44000000000050932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9859.74</v>
      </c>
      <c r="D599" s="1">
        <f>'PR-RAS'!E605</f>
        <v>28551.82</v>
      </c>
      <c r="E599" s="1">
        <v>0</v>
      </c>
      <c r="F599" s="1">
        <v>0</v>
      </c>
      <c r="G599" s="2">
        <f t="shared" si="10"/>
        <v>40044.101240000004</v>
      </c>
      <c r="H599" s="2">
        <f t="shared" si="11"/>
        <v>0.44000000000050932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9859.74</v>
      </c>
      <c r="D600" s="1">
        <f>'PR-RAS'!E606</f>
        <v>28551.82</v>
      </c>
      <c r="E600" s="1">
        <v>0</v>
      </c>
      <c r="F600" s="1">
        <v>0</v>
      </c>
      <c r="G600" s="2">
        <f t="shared" si="10"/>
        <v>40111.064620000005</v>
      </c>
      <c r="H600" s="2">
        <f t="shared" si="11"/>
        <v>0.44000000000050932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123697.43000000001</v>
      </c>
      <c r="D629" s="1">
        <f>'PR-RAS'!E635</f>
        <v>0</v>
      </c>
      <c r="E629" s="1">
        <v>0</v>
      </c>
      <c r="F629" s="1">
        <v>0</v>
      </c>
      <c r="G629" s="2">
        <f t="shared" si="10"/>
        <v>77681.986040000003</v>
      </c>
      <c r="H629" s="2">
        <f t="shared" si="11"/>
        <v>0.430000000007567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28551.82</v>
      </c>
      <c r="E630" s="1">
        <v>0</v>
      </c>
      <c r="F630" s="1">
        <v>0</v>
      </c>
      <c r="G630" s="2">
        <f t="shared" si="10"/>
        <v>35918.189559999999</v>
      </c>
      <c r="H630" s="2">
        <f t="shared" si="11"/>
        <v>0.18000000000029104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123697.38</v>
      </c>
      <c r="E631" s="1">
        <v>0</v>
      </c>
      <c r="F631" s="1">
        <v>0</v>
      </c>
      <c r="G631" s="2">
        <f t="shared" si="10"/>
        <v>155858.69880000001</v>
      </c>
      <c r="H631" s="2">
        <f t="shared" si="11"/>
        <v>0.38000000000465661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4066775.14</v>
      </c>
      <c r="D633" s="1">
        <f>'PR-RAS'!E639</f>
        <v>4429632.53</v>
      </c>
      <c r="E633" s="1">
        <v>0</v>
      </c>
      <c r="F633" s="1">
        <v>0</v>
      </c>
      <c r="G633" s="2">
        <f t="shared" si="10"/>
        <v>8169257.4064000007</v>
      </c>
      <c r="H633" s="2">
        <f t="shared" si="11"/>
        <v>0.60999999986961484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4097404.74</v>
      </c>
      <c r="D634" s="1">
        <f>'PR-RAS'!E640</f>
        <v>4416843.42</v>
      </c>
      <c r="E634" s="1">
        <v>0</v>
      </c>
      <c r="F634" s="1">
        <v>0</v>
      </c>
      <c r="G634" s="2">
        <f t="shared" si="10"/>
        <v>8185380.9701399999</v>
      </c>
      <c r="H634" s="2">
        <f t="shared" si="11"/>
        <v>0.67999999970197678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12789.110000000335</v>
      </c>
      <c r="E635" s="1">
        <v>0</v>
      </c>
      <c r="F635" s="1">
        <v>0</v>
      </c>
      <c r="G635" s="2">
        <f t="shared" si="10"/>
        <v>16216.591480000425</v>
      </c>
      <c r="H635" s="2">
        <f t="shared" si="11"/>
        <v>0.11000000033527613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30629.600000000093</v>
      </c>
      <c r="D636" s="1">
        <f>'PR-RAS'!E642</f>
        <v>0</v>
      </c>
      <c r="E636" s="1">
        <v>0</v>
      </c>
      <c r="F636" s="1">
        <v>0</v>
      </c>
      <c r="G636" s="2">
        <f t="shared" si="10"/>
        <v>19449.79600000006</v>
      </c>
      <c r="H636" s="2">
        <f t="shared" si="1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62596.41</v>
      </c>
      <c r="D637" s="1">
        <f>'PR-RAS'!E643</f>
        <v>31966.799999999988</v>
      </c>
      <c r="E637" s="1">
        <v>0</v>
      </c>
      <c r="F637" s="1">
        <v>0</v>
      </c>
      <c r="G637" s="2">
        <f t="shared" si="10"/>
        <v>80473.086359999987</v>
      </c>
      <c r="H637" s="2">
        <f t="shared" si="11"/>
        <v>0.61000000001513399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31966.80999999991</v>
      </c>
      <c r="D639" s="1">
        <f>'PR-RAS'!E645</f>
        <v>44755.910000000324</v>
      </c>
      <c r="E639" s="1">
        <v>0</v>
      </c>
      <c r="F639" s="1">
        <v>0</v>
      </c>
      <c r="G639" s="2">
        <f t="shared" si="10"/>
        <v>77503.365940000353</v>
      </c>
      <c r="H639" s="2">
        <f t="shared" si="11"/>
        <v>0.2799999997660052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246358.72</v>
      </c>
      <c r="D641" s="1">
        <f>'PR-RAS'!E647</f>
        <v>312856.39</v>
      </c>
      <c r="E641" s="1">
        <v>0</v>
      </c>
      <c r="F641" s="1">
        <v>0</v>
      </c>
      <c r="G641" s="2">
        <f t="shared" si="10"/>
        <v>558125.76</v>
      </c>
      <c r="H641" s="2">
        <f t="shared" si="11"/>
        <v>0.67000000001280569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283744.78999999998</v>
      </c>
      <c r="D642" s="1">
        <f>'PR-RAS'!E649</f>
        <v>105231.19</v>
      </c>
      <c r="E642" s="1">
        <v>0</v>
      </c>
      <c r="F642" s="1">
        <v>0</v>
      </c>
      <c r="G642" s="2">
        <f t="shared" si="10"/>
        <v>316786.79596999998</v>
      </c>
      <c r="H642" s="2">
        <f t="shared" si="11"/>
        <v>0.40000000002328306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156450.97</v>
      </c>
      <c r="D643" s="1">
        <f>'PR-RAS'!E650</f>
        <v>1067453.55</v>
      </c>
      <c r="E643" s="1">
        <v>0</v>
      </c>
      <c r="F643" s="1">
        <v>0</v>
      </c>
      <c r="G643" s="2">
        <f t="shared" si="10"/>
        <v>1471051.8809400003</v>
      </c>
      <c r="H643" s="2">
        <f t="shared" si="11"/>
        <v>0.47999999995226972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334964.57</v>
      </c>
      <c r="D644" s="1">
        <f>'PR-RAS'!E651</f>
        <v>1003202.06</v>
      </c>
      <c r="E644" s="1">
        <v>0</v>
      </c>
      <c r="F644" s="1">
        <v>0</v>
      </c>
      <c r="G644" s="2">
        <f t="shared" si="10"/>
        <v>1505500.06767</v>
      </c>
      <c r="H644" s="2">
        <f t="shared" si="11"/>
        <v>0.49000000004889444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105231.19</v>
      </c>
      <c r="D645" s="1">
        <f>'PR-RAS'!E652</f>
        <v>169482.67999999993</v>
      </c>
      <c r="E645" s="1">
        <v>0</v>
      </c>
      <c r="F645" s="1">
        <v>0</v>
      </c>
      <c r="G645" s="2">
        <f t="shared" si="10"/>
        <v>286062.57819999993</v>
      </c>
      <c r="H645" s="2">
        <f t="shared" si="11"/>
        <v>0.51000000006752089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96</v>
      </c>
      <c r="D647" s="1">
        <f>'PR-RAS'!E654</f>
        <v>97</v>
      </c>
      <c r="E647" s="1">
        <v>0</v>
      </c>
      <c r="F647" s="1">
        <v>0</v>
      </c>
      <c r="G647" s="2">
        <f t="shared" si="10"/>
        <v>187.34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96</v>
      </c>
      <c r="D649" s="1">
        <f>'PR-RAS'!E656</f>
        <v>96</v>
      </c>
      <c r="E649" s="1">
        <v>0</v>
      </c>
      <c r="F649" s="1">
        <v>0</v>
      </c>
      <c r="G649" s="2">
        <f t="shared" si="10"/>
        <v>186.624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2021.77</v>
      </c>
      <c r="E709" s="1">
        <v>0</v>
      </c>
      <c r="F709" s="1">
        <v>0</v>
      </c>
      <c r="G709" s="2">
        <f t="shared" si="10"/>
        <v>2862.8263199999997</v>
      </c>
      <c r="H709" s="2">
        <f t="shared" si="11"/>
        <v>0.23000000000001819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4323.0600000000004</v>
      </c>
      <c r="D710" s="1">
        <f>'PR-RAS'!E717</f>
        <v>3577.98</v>
      </c>
      <c r="E710" s="1">
        <v>0</v>
      </c>
      <c r="F710" s="1">
        <v>0</v>
      </c>
      <c r="G710" s="2">
        <f t="shared" si="10"/>
        <v>8138.62518</v>
      </c>
      <c r="H710" s="2">
        <f t="shared" si="11"/>
        <v>8.0000000000381988E-2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52177.21</v>
      </c>
      <c r="D711" s="1">
        <f>'PR-RAS'!E718</f>
        <v>50767.05</v>
      </c>
      <c r="E711" s="1">
        <v>0</v>
      </c>
      <c r="F711" s="1">
        <v>0</v>
      </c>
      <c r="G711" s="2">
        <f t="shared" si="10"/>
        <v>109135.03009999999</v>
      </c>
      <c r="H711" s="2">
        <f t="shared" si="11"/>
        <v>0.26000000000203727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535.54</v>
      </c>
      <c r="D713" s="1">
        <f>'PR-RAS'!E720</f>
        <v>8801.76</v>
      </c>
      <c r="E713" s="1">
        <v>0</v>
      </c>
      <c r="F713" s="1">
        <v>0</v>
      </c>
      <c r="G713" s="2">
        <f t="shared" si="10"/>
        <v>12915.01072</v>
      </c>
      <c r="H713" s="2">
        <f t="shared" si="11"/>
        <v>0.6999999999998181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7751.19</v>
      </c>
      <c r="D715" s="1">
        <f>'PR-RAS'!E722</f>
        <v>4161.1099999999997</v>
      </c>
      <c r="E715" s="1">
        <v>0</v>
      </c>
      <c r="F715" s="1">
        <v>0</v>
      </c>
      <c r="G715" s="2">
        <f t="shared" si="10"/>
        <v>11476.41474</v>
      </c>
      <c r="H715" s="2">
        <f t="shared" si="11"/>
        <v>0.2999999999992724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91465.54</v>
      </c>
      <c r="D716" s="1">
        <f>'PR-RAS'!E723</f>
        <v>165795.85</v>
      </c>
      <c r="E716" s="1">
        <v>0</v>
      </c>
      <c r="F716" s="1">
        <v>0</v>
      </c>
      <c r="G716" s="2">
        <f t="shared" si="10"/>
        <v>302485.92660000001</v>
      </c>
      <c r="H716" s="2">
        <f t="shared" si="11"/>
        <v>0.61000000000058208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2079.42</v>
      </c>
      <c r="D741" s="1">
        <f>'PR-RAS'!E748</f>
        <v>5931.82</v>
      </c>
      <c r="E741" s="1">
        <v>0</v>
      </c>
      <c r="F741" s="1">
        <v>0</v>
      </c>
      <c r="G741" s="2">
        <f t="shared" si="10"/>
        <v>10317.8644</v>
      </c>
      <c r="H741" s="2">
        <f t="shared" si="11"/>
        <v>0.6000000000003638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133557.17000000001</v>
      </c>
      <c r="D880" s="1">
        <f>'PR-RAS'!E887</f>
        <v>0</v>
      </c>
      <c r="E880" s="1">
        <v>0</v>
      </c>
      <c r="F880" s="1">
        <v>0</v>
      </c>
      <c r="G880" s="2">
        <f t="shared" si="18"/>
        <v>117396.75243000001</v>
      </c>
      <c r="H880" s="2">
        <f t="shared" si="19"/>
        <v>0.17000000001280569</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9859.74</v>
      </c>
      <c r="D948" s="1">
        <f>'PR-RAS'!E955</f>
        <v>28551.82</v>
      </c>
      <c r="E948" s="1">
        <v>0</v>
      </c>
      <c r="F948" s="1">
        <v>0</v>
      </c>
      <c r="G948" s="2">
        <f t="shared" si="18"/>
        <v>63414.32086</v>
      </c>
      <c r="H948" s="2">
        <f t="shared" si="19"/>
        <v>0.44000000000050932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806879.58</v>
      </c>
      <c r="D984" s="6">
        <f>BILANCA!E6</f>
        <v>853233.6</v>
      </c>
      <c r="E984" s="6">
        <v>0</v>
      </c>
      <c r="F984" s="6">
        <v>0</v>
      </c>
      <c r="G984" s="7">
        <f t="shared" ref="G984:G1241" si="22">B984/1000*C984+B984/500*D984</f>
        <v>2513.3467799999999</v>
      </c>
      <c r="H984" s="7">
        <f t="shared" si="19"/>
        <v>0.82000000006519258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402763.24</v>
      </c>
      <c r="D985" s="1">
        <f>BILANCA!E7</f>
        <v>325635.62</v>
      </c>
      <c r="E985" s="1">
        <v>0</v>
      </c>
      <c r="F985" s="1">
        <v>0</v>
      </c>
      <c r="G985" s="2">
        <f t="shared" si="22"/>
        <v>2108.0689600000001</v>
      </c>
      <c r="H985" s="2">
        <f t="shared" si="19"/>
        <v>0.61999999999534339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76041.22</v>
      </c>
      <c r="D986" s="1">
        <f>BILANCA!E8</f>
        <v>66734.490000000005</v>
      </c>
      <c r="E986" s="1">
        <v>0</v>
      </c>
      <c r="F986" s="1">
        <v>0</v>
      </c>
      <c r="G986" s="2">
        <f t="shared" si="22"/>
        <v>628.53060000000005</v>
      </c>
      <c r="H986" s="2">
        <f t="shared" si="19"/>
        <v>0.71000000000640284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143242.38</v>
      </c>
      <c r="D988" s="1">
        <f>BILANCA!E10</f>
        <v>143242.38</v>
      </c>
      <c r="E988" s="1">
        <v>0</v>
      </c>
      <c r="F988" s="1">
        <v>0</v>
      </c>
      <c r="G988" s="2">
        <f t="shared" si="22"/>
        <v>2148.6356999999998</v>
      </c>
      <c r="H988" s="2">
        <f t="shared" si="19"/>
        <v>0.76000000000931323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67201.16</v>
      </c>
      <c r="D989" s="1">
        <f>BILANCA!E11</f>
        <v>76507.89</v>
      </c>
      <c r="E989" s="1">
        <v>0</v>
      </c>
      <c r="F989" s="1">
        <v>0</v>
      </c>
      <c r="G989" s="2">
        <f t="shared" si="22"/>
        <v>1321.3016400000001</v>
      </c>
      <c r="H989" s="2">
        <f t="shared" si="19"/>
        <v>0.27000000000407454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326722.02</v>
      </c>
      <c r="D990" s="1">
        <f>BILANCA!E12</f>
        <v>258901.13</v>
      </c>
      <c r="E990" s="1">
        <v>0</v>
      </c>
      <c r="F990" s="1">
        <v>0</v>
      </c>
      <c r="G990" s="2">
        <f t="shared" si="22"/>
        <v>5911.6699600000002</v>
      </c>
      <c r="H990" s="2">
        <f t="shared" si="19"/>
        <v>0.15000000002328306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139672.22</v>
      </c>
      <c r="D997" s="1">
        <f>BILANCA!E19</f>
        <v>122248.98000000001</v>
      </c>
      <c r="E997" s="1">
        <v>0</v>
      </c>
      <c r="F997" s="1">
        <v>0</v>
      </c>
      <c r="G997" s="2">
        <f t="shared" si="22"/>
        <v>5378.3825200000001</v>
      </c>
      <c r="H997" s="2">
        <f t="shared" si="19"/>
        <v>0.23999999999068677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203358.81</v>
      </c>
      <c r="D998" s="1">
        <f>BILANCA!E20</f>
        <v>213403.41</v>
      </c>
      <c r="E998" s="1">
        <v>0</v>
      </c>
      <c r="F998" s="1">
        <v>0</v>
      </c>
      <c r="G998" s="2">
        <f t="shared" si="22"/>
        <v>9452.4844499999999</v>
      </c>
      <c r="H998" s="2">
        <f t="shared" si="19"/>
        <v>0.60000000000582077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87301.99</v>
      </c>
      <c r="D999" s="1">
        <f>BILANCA!E21</f>
        <v>86099.35</v>
      </c>
      <c r="E999" s="1">
        <v>0</v>
      </c>
      <c r="F999" s="1">
        <v>0</v>
      </c>
      <c r="G999" s="2">
        <f t="shared" si="22"/>
        <v>4152.0110400000003</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29524.45</v>
      </c>
      <c r="D1000" s="1">
        <f>BILANCA!E22</f>
        <v>28658.18</v>
      </c>
      <c r="E1000" s="1">
        <v>0</v>
      </c>
      <c r="F1000" s="1">
        <v>0</v>
      </c>
      <c r="G1000" s="2">
        <f t="shared" si="22"/>
        <v>1476.2937700000002</v>
      </c>
      <c r="H1000" s="2">
        <f t="shared" si="19"/>
        <v>0.63000000000101863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24936.18</v>
      </c>
      <c r="D1004" s="1">
        <f>BILANCA!E26</f>
        <v>24865.08</v>
      </c>
      <c r="E1004" s="1">
        <v>0</v>
      </c>
      <c r="F1004" s="1">
        <v>0</v>
      </c>
      <c r="G1004" s="2">
        <f t="shared" si="22"/>
        <v>1567.99314</v>
      </c>
      <c r="H1004" s="2">
        <f t="shared" si="19"/>
        <v>0.26000000000203727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205449.21</v>
      </c>
      <c r="D1006" s="1">
        <f>BILANCA!E28</f>
        <v>230777.04</v>
      </c>
      <c r="E1006" s="1">
        <v>0</v>
      </c>
      <c r="F1006" s="1">
        <v>0</v>
      </c>
      <c r="G1006" s="2">
        <f t="shared" si="22"/>
        <v>15341.075670000002</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170266.46</v>
      </c>
      <c r="D1007" s="1">
        <f>BILANCA!E29</f>
        <v>133265.18</v>
      </c>
      <c r="E1007" s="1">
        <v>0</v>
      </c>
      <c r="F1007" s="1">
        <v>0</v>
      </c>
      <c r="G1007" s="2">
        <f t="shared" si="22"/>
        <v>10483.123679999999</v>
      </c>
      <c r="H1007" s="2">
        <f t="shared" si="19"/>
        <v>0.63999999998486601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217986.55</v>
      </c>
      <c r="D1008" s="1">
        <f>BILANCA!E30</f>
        <v>217986.55</v>
      </c>
      <c r="E1008" s="1">
        <v>0</v>
      </c>
      <c r="F1008" s="1">
        <v>0</v>
      </c>
      <c r="G1008" s="2">
        <f t="shared" si="22"/>
        <v>16348.991249999999</v>
      </c>
      <c r="H1008" s="2">
        <f t="shared" si="19"/>
        <v>0.90000000002328306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47720.09</v>
      </c>
      <c r="D1012" s="1">
        <f>BILANCA!E34</f>
        <v>84721.37</v>
      </c>
      <c r="E1012" s="1">
        <v>0</v>
      </c>
      <c r="F1012" s="1">
        <v>0</v>
      </c>
      <c r="G1012" s="2">
        <f t="shared" si="22"/>
        <v>6297.7220699999998</v>
      </c>
      <c r="H1012" s="2">
        <f t="shared" si="19"/>
        <v>0.45999999999185093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16783.34</v>
      </c>
      <c r="D1023" s="1">
        <f>BILANCA!E45</f>
        <v>3386.9699999999993</v>
      </c>
      <c r="E1023" s="1">
        <v>0</v>
      </c>
      <c r="F1023" s="1">
        <v>0</v>
      </c>
      <c r="G1023" s="2">
        <f t="shared" si="22"/>
        <v>942.2912</v>
      </c>
      <c r="H1023" s="2">
        <f t="shared" si="19"/>
        <v>0.37000000000080036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16783.34</v>
      </c>
      <c r="D1025" s="1">
        <f>BILANCA!E47</f>
        <v>16783.34</v>
      </c>
      <c r="E1025" s="1">
        <v>0</v>
      </c>
      <c r="F1025" s="1">
        <v>0</v>
      </c>
      <c r="G1025" s="2">
        <f t="shared" si="22"/>
        <v>2114.7008400000004</v>
      </c>
      <c r="H1025" s="2">
        <f t="shared" si="19"/>
        <v>0.68000000000029104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13396.37</v>
      </c>
      <c r="E1028" s="1">
        <v>0</v>
      </c>
      <c r="F1028" s="1">
        <v>0</v>
      </c>
      <c r="G1028" s="2">
        <f t="shared" si="22"/>
        <v>1205.6732999999999</v>
      </c>
      <c r="H1028" s="2">
        <f t="shared" si="19"/>
        <v>0.37000000000080036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18347.62</v>
      </c>
      <c r="D1032" s="1">
        <f>BILANCA!E54</f>
        <v>23594.880000000001</v>
      </c>
      <c r="E1032" s="1">
        <v>0</v>
      </c>
      <c r="F1032" s="1">
        <v>0</v>
      </c>
      <c r="G1032" s="2">
        <f t="shared" si="22"/>
        <v>3211.3316199999999</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18347.62</v>
      </c>
      <c r="D1033" s="1">
        <f>BILANCA!E55</f>
        <v>23594.880000000001</v>
      </c>
      <c r="E1033" s="1">
        <v>0</v>
      </c>
      <c r="F1033" s="1">
        <v>0</v>
      </c>
      <c r="G1033" s="2">
        <f t="shared" si="22"/>
        <v>3276.8690000000001</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404116.33999999997</v>
      </c>
      <c r="D1046" s="1">
        <f>BILANCA!E68</f>
        <v>527597.98</v>
      </c>
      <c r="E1046" s="1">
        <v>0</v>
      </c>
      <c r="F1046" s="1">
        <v>0</v>
      </c>
      <c r="G1046" s="2">
        <f t="shared" si="22"/>
        <v>91936.674899999998</v>
      </c>
      <c r="H1046" s="2">
        <f t="shared" si="19"/>
        <v>0.35999999998603016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105231.19</v>
      </c>
      <c r="D1047" s="1">
        <f>BILANCA!E69</f>
        <v>169482.68</v>
      </c>
      <c r="E1047" s="1">
        <v>0</v>
      </c>
      <c r="F1047" s="1">
        <v>0</v>
      </c>
      <c r="G1047" s="2">
        <f t="shared" si="22"/>
        <v>28428.5792</v>
      </c>
      <c r="H1047" s="2">
        <f t="shared" si="19"/>
        <v>0.51000000000931323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105231.19</v>
      </c>
      <c r="D1048" s="1">
        <f>BILANCA!E70</f>
        <v>169482.68</v>
      </c>
      <c r="E1048" s="1">
        <v>0</v>
      </c>
      <c r="F1048" s="1">
        <v>0</v>
      </c>
      <c r="G1048" s="2">
        <f t="shared" si="22"/>
        <v>28872.775750000001</v>
      </c>
      <c r="H1048" s="2">
        <f t="shared" si="19"/>
        <v>0.51000000000931323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105231.19</v>
      </c>
      <c r="D1050" s="1">
        <f>BILANCA!E72</f>
        <v>169482.68</v>
      </c>
      <c r="E1050" s="1">
        <v>0</v>
      </c>
      <c r="F1050" s="1">
        <v>0</v>
      </c>
      <c r="G1050" s="2">
        <f t="shared" si="22"/>
        <v>29761.168850000002</v>
      </c>
      <c r="H1050" s="2">
        <f t="shared" si="19"/>
        <v>0.51000000000931323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32237.850000000002</v>
      </c>
      <c r="D1056" s="1">
        <f>BILANCA!E78</f>
        <v>28132.28</v>
      </c>
      <c r="E1056" s="1">
        <v>0</v>
      </c>
      <c r="F1056" s="1">
        <v>0</v>
      </c>
      <c r="G1056" s="2">
        <f t="shared" si="22"/>
        <v>6460.6759299999994</v>
      </c>
      <c r="H1056" s="2">
        <f t="shared" si="19"/>
        <v>0.42999999999665306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31.86</v>
      </c>
      <c r="E1061" s="1">
        <v>0</v>
      </c>
      <c r="F1061" s="1">
        <v>0</v>
      </c>
      <c r="G1061" s="2">
        <f t="shared" si="22"/>
        <v>4.9701599999999999</v>
      </c>
      <c r="H1061" s="2">
        <f t="shared" si="19"/>
        <v>0.14000000000000057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77.02</v>
      </c>
      <c r="D1062" s="1">
        <f>BILANCA!E84</f>
        <v>318.89999999999998</v>
      </c>
      <c r="E1062" s="1">
        <v>0</v>
      </c>
      <c r="F1062" s="1">
        <v>0</v>
      </c>
      <c r="G1062" s="2">
        <f t="shared" si="22"/>
        <v>56.470779999999998</v>
      </c>
      <c r="H1062" s="2">
        <f t="shared" si="19"/>
        <v>0.12000000000001876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32160.83</v>
      </c>
      <c r="D1064" s="1">
        <f>BILANCA!E86</f>
        <v>27781.52</v>
      </c>
      <c r="E1064" s="1">
        <v>0</v>
      </c>
      <c r="F1064" s="1">
        <v>0</v>
      </c>
      <c r="G1064" s="2">
        <f t="shared" si="22"/>
        <v>7105.6334700000007</v>
      </c>
      <c r="H1064" s="2">
        <f t="shared" si="19"/>
        <v>0.64999999999781721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20288.580000000002</v>
      </c>
      <c r="D1124" s="1">
        <f>BILANCA!E146</f>
        <v>17126.63</v>
      </c>
      <c r="E1124" s="1">
        <v>0</v>
      </c>
      <c r="F1124" s="1">
        <v>0</v>
      </c>
      <c r="G1124" s="2">
        <f t="shared" si="22"/>
        <v>7690.3994399999992</v>
      </c>
      <c r="H1124" s="2">
        <f t="shared" si="23"/>
        <v>0.78999999999723514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20288.580000000002</v>
      </c>
      <c r="D1139" s="1">
        <f>BILANCA!E161</f>
        <v>17126.63</v>
      </c>
      <c r="E1139" s="1">
        <v>0</v>
      </c>
      <c r="F1139" s="1">
        <v>0</v>
      </c>
      <c r="G1139" s="2">
        <f t="shared" si="22"/>
        <v>8508.5270400000009</v>
      </c>
      <c r="H1139" s="2">
        <f t="shared" si="23"/>
        <v>0.78999999999723514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246358.72</v>
      </c>
      <c r="D1148" s="1">
        <f>BILANCA!E170</f>
        <v>312856.39</v>
      </c>
      <c r="E1148" s="1">
        <v>0</v>
      </c>
      <c r="F1148" s="1">
        <v>0</v>
      </c>
      <c r="G1148" s="2">
        <f t="shared" si="22"/>
        <v>143891.79750000002</v>
      </c>
      <c r="H1148" s="2">
        <f t="shared" si="23"/>
        <v>0.67000000001280569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246358.72</v>
      </c>
      <c r="D1151" s="1">
        <f>BILANCA!E173</f>
        <v>312856.39</v>
      </c>
      <c r="E1151" s="1">
        <v>0</v>
      </c>
      <c r="F1151" s="1">
        <v>0</v>
      </c>
      <c r="G1151" s="2">
        <f t="shared" si="22"/>
        <v>146508.01200000002</v>
      </c>
      <c r="H1151" s="2">
        <f t="shared" si="23"/>
        <v>0.67000000001280569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806879.57999999984</v>
      </c>
      <c r="D1152" s="1">
        <f>BILANCA!E175</f>
        <v>853233.6</v>
      </c>
      <c r="E1152" s="1">
        <v>0</v>
      </c>
      <c r="F1152" s="1">
        <v>0</v>
      </c>
      <c r="G1152" s="2">
        <f t="shared" si="22"/>
        <v>424755.60581999994</v>
      </c>
      <c r="H1152" s="2">
        <f t="shared" si="23"/>
        <v>0.8200000001816079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515477.03999999992</v>
      </c>
      <c r="D1153" s="1">
        <f>BILANCA!E176</f>
        <v>597277.06999999995</v>
      </c>
      <c r="E1153" s="1">
        <v>0</v>
      </c>
      <c r="F1153" s="1">
        <v>0</v>
      </c>
      <c r="G1153" s="2">
        <f t="shared" si="22"/>
        <v>290705.30059999996</v>
      </c>
      <c r="H1153" s="2">
        <f t="shared" si="23"/>
        <v>0.10999999986961484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372149.51999999996</v>
      </c>
      <c r="D1154" s="1">
        <f>BILANCA!E177</f>
        <v>482842.08999999997</v>
      </c>
      <c r="E1154" s="1">
        <v>0</v>
      </c>
      <c r="F1154" s="1">
        <v>0</v>
      </c>
      <c r="G1154" s="2">
        <f t="shared" si="22"/>
        <v>228769.56270000001</v>
      </c>
      <c r="H1154" s="2">
        <f t="shared" si="23"/>
        <v>0.57000000000698492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243467.86</v>
      </c>
      <c r="D1155" s="1">
        <f>BILANCA!E178</f>
        <v>308626.8</v>
      </c>
      <c r="E1155" s="1">
        <v>0</v>
      </c>
      <c r="F1155" s="1">
        <v>0</v>
      </c>
      <c r="G1155" s="2">
        <f t="shared" si="22"/>
        <v>148044.09112</v>
      </c>
      <c r="H1155" s="2">
        <f t="shared" si="23"/>
        <v>0.34000000002561137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97687.09</v>
      </c>
      <c r="D1156" s="1">
        <f>BILANCA!E179</f>
        <v>146243.37</v>
      </c>
      <c r="E1156" s="1">
        <v>0</v>
      </c>
      <c r="F1156" s="1">
        <v>0</v>
      </c>
      <c r="G1156" s="2">
        <f t="shared" si="22"/>
        <v>67500.072589999996</v>
      </c>
      <c r="H1156" s="2">
        <f t="shared" si="23"/>
        <v>0.45999999999185093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155.84</v>
      </c>
      <c r="D1157" s="1">
        <f>BILANCA!E180</f>
        <v>241.54000000000002</v>
      </c>
      <c r="E1157" s="1">
        <v>0</v>
      </c>
      <c r="F1157" s="1">
        <v>0</v>
      </c>
      <c r="G1157" s="2">
        <f t="shared" si="22"/>
        <v>111.17207999999999</v>
      </c>
      <c r="H1157" s="2">
        <f t="shared" si="23"/>
        <v>0.61999999999997613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38.65</v>
      </c>
      <c r="D1159" s="1">
        <f>BILANCA!E182</f>
        <v>28.77</v>
      </c>
      <c r="E1159" s="1">
        <v>0</v>
      </c>
      <c r="F1159" s="1">
        <v>0</v>
      </c>
      <c r="G1159" s="2">
        <f t="shared" si="22"/>
        <v>16.92944</v>
      </c>
      <c r="H1159" s="2">
        <f t="shared" si="23"/>
        <v>0.58000000000000185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117.19</v>
      </c>
      <c r="D1160" s="1">
        <f>BILANCA!E183</f>
        <v>212.77</v>
      </c>
      <c r="E1160" s="1">
        <v>0</v>
      </c>
      <c r="F1160" s="1">
        <v>0</v>
      </c>
      <c r="G1160" s="2">
        <f t="shared" si="22"/>
        <v>96.063209999999998</v>
      </c>
      <c r="H1160" s="2">
        <f t="shared" si="23"/>
        <v>0.41999999999998749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30838.73</v>
      </c>
      <c r="D1165" s="1">
        <f>BILANCA!E188</f>
        <v>27730.38</v>
      </c>
      <c r="E1165" s="1">
        <v>0</v>
      </c>
      <c r="F1165" s="1">
        <v>0</v>
      </c>
      <c r="G1165" s="2">
        <f t="shared" si="22"/>
        <v>15706.507179999999</v>
      </c>
      <c r="H1165" s="2">
        <f t="shared" si="23"/>
        <v>0.65000000000145519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143327.51999999999</v>
      </c>
      <c r="D1183" s="1">
        <f>BILANCA!E206</f>
        <v>114434.98</v>
      </c>
      <c r="E1183" s="1">
        <v>0</v>
      </c>
      <c r="F1183" s="1">
        <v>0</v>
      </c>
      <c r="G1183" s="2">
        <f t="shared" si="22"/>
        <v>74439.495999999999</v>
      </c>
      <c r="H1183" s="2">
        <f t="shared" si="23"/>
        <v>0.50000000001455192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143327.51999999999</v>
      </c>
      <c r="D1184" s="1">
        <f>BILANCA!E207</f>
        <v>114434.98</v>
      </c>
      <c r="E1184" s="1">
        <v>0</v>
      </c>
      <c r="F1184" s="1">
        <v>0</v>
      </c>
      <c r="G1184" s="2">
        <f t="shared" si="22"/>
        <v>74811.693480000002</v>
      </c>
      <c r="H1184" s="2">
        <f t="shared" si="23"/>
        <v>0.50000000001455192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143327.51999999999</v>
      </c>
      <c r="D1189" s="1">
        <f>BILANCA!E212</f>
        <v>114434.98</v>
      </c>
      <c r="E1189" s="1">
        <v>0</v>
      </c>
      <c r="F1189" s="1">
        <v>0</v>
      </c>
      <c r="G1189" s="2">
        <f t="shared" si="22"/>
        <v>76672.68088</v>
      </c>
      <c r="H1189" s="2">
        <f t="shared" si="23"/>
        <v>0.50000000001455192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291402.53999999998</v>
      </c>
      <c r="D1214" s="1">
        <f>BILANCA!E237</f>
        <v>255956.53</v>
      </c>
      <c r="E1214" s="1">
        <v>0</v>
      </c>
      <c r="F1214" s="1">
        <v>0</v>
      </c>
      <c r="G1214" s="2">
        <f t="shared" si="22"/>
        <v>185565.90360000002</v>
      </c>
      <c r="H1214" s="2">
        <f t="shared" si="23"/>
        <v>0.93000000002211891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259435.73</v>
      </c>
      <c r="D1215" s="1">
        <f>BILANCA!E238</f>
        <v>211200.62</v>
      </c>
      <c r="E1215" s="1">
        <v>0</v>
      </c>
      <c r="F1215" s="1">
        <v>0</v>
      </c>
      <c r="G1215" s="2">
        <f t="shared" si="22"/>
        <v>158186.17704000001</v>
      </c>
      <c r="H1215" s="2">
        <f t="shared" si="23"/>
        <v>0.64999999999417923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402763.25</v>
      </c>
      <c r="D1216" s="1">
        <f>BILANCA!E239</f>
        <v>325635.62</v>
      </c>
      <c r="E1216" s="1">
        <v>0</v>
      </c>
      <c r="F1216" s="1">
        <v>0</v>
      </c>
      <c r="G1216" s="2">
        <f t="shared" si="22"/>
        <v>245590.03617000001</v>
      </c>
      <c r="H1216" s="2">
        <f t="shared" si="23"/>
        <v>0.63000000000465661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402763.25</v>
      </c>
      <c r="D1217" s="1">
        <f>BILANCA!E240</f>
        <v>325635.62</v>
      </c>
      <c r="E1217" s="1">
        <v>0</v>
      </c>
      <c r="F1217" s="1">
        <v>0</v>
      </c>
      <c r="G1217" s="2">
        <f t="shared" si="22"/>
        <v>246644.07066</v>
      </c>
      <c r="H1217" s="2">
        <f t="shared" si="23"/>
        <v>0.63000000000465661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143327.51999999999</v>
      </c>
      <c r="D1219" s="1">
        <f>BILANCA!E242</f>
        <v>114435</v>
      </c>
      <c r="E1219" s="1">
        <v>0</v>
      </c>
      <c r="F1219" s="1">
        <v>0</v>
      </c>
      <c r="G1219" s="2">
        <f t="shared" si="22"/>
        <v>87838.614719999998</v>
      </c>
      <c r="H1219" s="2">
        <f t="shared" si="23"/>
        <v>0.48000000001047738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143327.51999999999</v>
      </c>
      <c r="D1220" s="1">
        <f>BILANCA!E243</f>
        <v>114435</v>
      </c>
      <c r="E1220" s="1">
        <v>0</v>
      </c>
      <c r="F1220" s="1">
        <v>0</v>
      </c>
      <c r="G1220" s="2">
        <f t="shared" si="22"/>
        <v>88210.812239999999</v>
      </c>
      <c r="H1220" s="2">
        <f t="shared" si="23"/>
        <v>0.48000000001047738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31966.809999999969</v>
      </c>
      <c r="D1222" s="1">
        <f>BILANCA!E245</f>
        <v>44755.91</v>
      </c>
      <c r="E1222" s="1">
        <v>0</v>
      </c>
      <c r="F1222" s="1">
        <v>0</v>
      </c>
      <c r="G1222" s="2">
        <f t="shared" si="22"/>
        <v>29033.392569999993</v>
      </c>
      <c r="H1222" s="2">
        <f t="shared" si="23"/>
        <v>0.28000000002793968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165523.97999999998</v>
      </c>
      <c r="D1223" s="1">
        <f>BILANCA!E246</f>
        <v>89458.85</v>
      </c>
      <c r="E1223" s="1">
        <v>0</v>
      </c>
      <c r="F1223" s="1">
        <v>0</v>
      </c>
      <c r="G1223" s="2">
        <f t="shared" si="22"/>
        <v>82666.003199999992</v>
      </c>
      <c r="H1223" s="2">
        <f t="shared" si="23"/>
        <v>0.17000000001280569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41826.550000000003</v>
      </c>
      <c r="D1224" s="1">
        <f>BILANCA!E247</f>
        <v>0</v>
      </c>
      <c r="E1224" s="1">
        <v>0</v>
      </c>
      <c r="F1224" s="1">
        <v>0</v>
      </c>
      <c r="G1224" s="2">
        <f t="shared" si="22"/>
        <v>10080.198550000001</v>
      </c>
      <c r="H1224" s="2">
        <f t="shared" si="23"/>
        <v>0.44999999999708962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123697.43</v>
      </c>
      <c r="D1226" s="1">
        <f>BILANCA!E249</f>
        <v>89458.85</v>
      </c>
      <c r="E1226" s="1">
        <v>0</v>
      </c>
      <c r="F1226" s="1">
        <v>0</v>
      </c>
      <c r="G1226" s="2">
        <f t="shared" si="22"/>
        <v>73535.476590000006</v>
      </c>
      <c r="H1226" s="2">
        <f t="shared" si="23"/>
        <v>0.57999999998719431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133557.17000000001</v>
      </c>
      <c r="D1227" s="1">
        <f>BILANCA!E250</f>
        <v>44702.94</v>
      </c>
      <c r="E1227" s="1">
        <v>0</v>
      </c>
      <c r="F1227" s="1">
        <v>0</v>
      </c>
      <c r="G1227" s="2">
        <f t="shared" si="22"/>
        <v>54402.984200000006</v>
      </c>
      <c r="H1227" s="2">
        <f t="shared" si="23"/>
        <v>0.23000000001047738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44702.94</v>
      </c>
      <c r="E1228" s="1">
        <v>0</v>
      </c>
      <c r="F1228" s="1">
        <v>0</v>
      </c>
      <c r="G1228" s="2">
        <f t="shared" si="22"/>
        <v>21904.440600000002</v>
      </c>
      <c r="H1228" s="2">
        <f t="shared" si="23"/>
        <v>5.9999999997671694E-2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133557.17000000001</v>
      </c>
      <c r="D1229" s="1">
        <f>BILANCA!E252</f>
        <v>0</v>
      </c>
      <c r="E1229" s="1">
        <v>0</v>
      </c>
      <c r="F1229" s="1">
        <v>0</v>
      </c>
      <c r="G1229" s="2">
        <f t="shared" si="22"/>
        <v>32855.063820000003</v>
      </c>
      <c r="H1229" s="2">
        <f t="shared" si="23"/>
        <v>0.17000000001280569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2012.91</v>
      </c>
      <c r="D1236" s="1">
        <f>BILANCA!E259</f>
        <v>2012.91</v>
      </c>
      <c r="E1236" s="1">
        <v>0</v>
      </c>
      <c r="F1236" s="1">
        <v>0</v>
      </c>
      <c r="G1236" s="2">
        <f t="shared" si="22"/>
        <v>1527.7986900000001</v>
      </c>
      <c r="H1236" s="2">
        <f t="shared" si="23"/>
        <v>0.17999999999983629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2012.91</v>
      </c>
      <c r="D1237" s="1">
        <f>BILANCA!E260</f>
        <v>2012.91</v>
      </c>
      <c r="E1237" s="1">
        <v>0</v>
      </c>
      <c r="F1237" s="1">
        <v>0</v>
      </c>
      <c r="G1237" s="2">
        <f t="shared" si="22"/>
        <v>1533.8374200000001</v>
      </c>
      <c r="H1237" s="2">
        <f t="shared" si="23"/>
        <v>0.17999999999983629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20288.580000000002</v>
      </c>
      <c r="D1240" s="1">
        <f>BILANCA!E264</f>
        <v>17126.63</v>
      </c>
      <c r="E1240" s="1">
        <v>0</v>
      </c>
      <c r="F1240" s="1">
        <v>0</v>
      </c>
      <c r="G1240" s="2">
        <f t="shared" si="22"/>
        <v>14017.25288</v>
      </c>
      <c r="H1240" s="2">
        <f t="shared" si="23"/>
        <v>0.78999999999723514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32160.83</v>
      </c>
      <c r="D1244" s="1">
        <f>BILANCA!E268</f>
        <v>27651.54</v>
      </c>
      <c r="E1244" s="1">
        <v>0</v>
      </c>
      <c r="F1244" s="1">
        <v>0</v>
      </c>
      <c r="G1244" s="2">
        <f t="shared" si="24"/>
        <v>22828.08051</v>
      </c>
      <c r="H1244" s="2">
        <f t="shared" si="23"/>
        <v>0.62999999999738066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129.97999999999999</v>
      </c>
      <c r="E1245" s="1">
        <v>0</v>
      </c>
      <c r="F1245" s="1">
        <v>0</v>
      </c>
      <c r="G1245" s="2">
        <f t="shared" si="24"/>
        <v>68.109520000000003</v>
      </c>
      <c r="H1245" s="2">
        <f t="shared" si="23"/>
        <v>2.0000000000010232E-2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20288.580000000002</v>
      </c>
      <c r="D1262" s="1">
        <f>BILANCA!E286</f>
        <v>17126.63</v>
      </c>
      <c r="E1262" s="1">
        <v>0</v>
      </c>
      <c r="F1262" s="1">
        <v>0</v>
      </c>
      <c r="G1262" s="2">
        <f t="shared" si="24"/>
        <v>15217.173360000001</v>
      </c>
      <c r="H1262" s="2">
        <f t="shared" si="23"/>
        <v>0.78999999999723514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372149.52</v>
      </c>
      <c r="D1264" s="1">
        <f>BILANCA!E288</f>
        <v>482842.09</v>
      </c>
      <c r="E1264" s="1">
        <v>0</v>
      </c>
      <c r="F1264" s="1">
        <v>0</v>
      </c>
      <c r="G1264" s="2">
        <f t="shared" si="24"/>
        <v>375931.26970000006</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143327.51999999999</v>
      </c>
      <c r="D1270" s="1">
        <f>BILANCA!E294</f>
        <v>114434.98</v>
      </c>
      <c r="E1270" s="1">
        <v>0</v>
      </c>
      <c r="F1270" s="1">
        <v>0</v>
      </c>
      <c r="G1270" s="2">
        <f t="shared" si="24"/>
        <v>106820.67675999997</v>
      </c>
      <c r="H1270" s="2">
        <f t="shared" si="23"/>
        <v>0.50000000001455192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30838.73</v>
      </c>
      <c r="D1278" s="1">
        <f>BILANCA!E302</f>
        <v>27730.38</v>
      </c>
      <c r="E1278" s="1">
        <v>0</v>
      </c>
      <c r="F1278" s="1">
        <v>0</v>
      </c>
      <c r="G1278" s="2">
        <f t="shared" si="24"/>
        <v>25458.349549999999</v>
      </c>
      <c r="H1278" s="2">
        <f t="shared" si="23"/>
        <v>0.65000000000145519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143327.51999999999</v>
      </c>
      <c r="D1285" s="1">
        <f>BILANCA!E309</f>
        <v>114434.98</v>
      </c>
      <c r="E1285" s="1">
        <v>0</v>
      </c>
      <c r="F1285" s="1">
        <v>0</v>
      </c>
      <c r="G1285" s="2">
        <f t="shared" si="24"/>
        <v>112403.63895999998</v>
      </c>
      <c r="H1285" s="2">
        <f t="shared" si="23"/>
        <v>0.50000000001455192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4087545</v>
      </c>
      <c r="D1322" s="1">
        <f>'RAS-funkcijski'!E28</f>
        <v>4388291.5999999996</v>
      </c>
      <c r="E1322" s="1">
        <v>0</v>
      </c>
      <c r="F1322" s="1">
        <v>0</v>
      </c>
      <c r="G1322" s="2">
        <f t="shared" si="24"/>
        <v>308739.07679999998</v>
      </c>
      <c r="H1322" s="2">
        <f t="shared" si="23"/>
        <v>0.40000000037252903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4087545</v>
      </c>
      <c r="D1328" s="1">
        <f>'RAS-funkcijski'!E34</f>
        <v>4388291.5999999996</v>
      </c>
      <c r="E1328" s="1">
        <v>0</v>
      </c>
      <c r="F1328" s="1">
        <v>0</v>
      </c>
      <c r="G1328" s="2">
        <f t="shared" si="24"/>
        <v>385923.84599999996</v>
      </c>
      <c r="H1328" s="2">
        <f t="shared" si="23"/>
        <v>0.40000000037252903</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4087545</v>
      </c>
      <c r="D1435" s="13">
        <f>'RAS-funkcijski'!E141</f>
        <v>4388291.5999999996</v>
      </c>
      <c r="E1435" s="13">
        <v>0</v>
      </c>
      <c r="F1435" s="13">
        <v>0</v>
      </c>
      <c r="G1435" s="14">
        <f t="shared" si="24"/>
        <v>1762385.5634000001</v>
      </c>
      <c r="H1435" s="14">
        <f t="shared" si="27"/>
        <v>0.40000000037252903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20968.12</v>
      </c>
      <c r="D1436" s="6">
        <f>'P-VRIO'!E5</f>
        <v>913.06</v>
      </c>
      <c r="E1436" s="6">
        <v>0</v>
      </c>
      <c r="F1436" s="6">
        <v>0</v>
      </c>
      <c r="G1436" s="7">
        <f t="shared" si="24"/>
        <v>22.794239999999999</v>
      </c>
      <c r="H1436" s="7">
        <f t="shared" si="27"/>
        <v>0.1799999999989268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913.06</v>
      </c>
      <c r="E1437" s="1">
        <v>0</v>
      </c>
      <c r="F1437" s="1">
        <v>0</v>
      </c>
      <c r="G1437" s="2">
        <f t="shared" si="24"/>
        <v>3.6522399999999999</v>
      </c>
      <c r="H1437" s="2">
        <f t="shared" si="27"/>
        <v>5.999999999994543E-2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913.06</v>
      </c>
      <c r="E1438" s="1">
        <v>0</v>
      </c>
      <c r="F1438" s="1">
        <v>0</v>
      </c>
      <c r="G1438" s="2">
        <f t="shared" si="24"/>
        <v>5.4783599999999995</v>
      </c>
      <c r="H1438" s="2">
        <f t="shared" si="27"/>
        <v>5.999999999994543E-2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913.06</v>
      </c>
      <c r="E1440" s="1">
        <v>0</v>
      </c>
      <c r="F1440" s="1">
        <v>0</v>
      </c>
      <c r="G1440" s="2">
        <f t="shared" si="24"/>
        <v>9.1305999999999994</v>
      </c>
      <c r="H1440" s="2">
        <f t="shared" si="27"/>
        <v>5.999999999994543E-2</v>
      </c>
      <c r="I1440" s="10">
        <f t="shared" si="28"/>
        <v>0.54783599999950172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20968.12</v>
      </c>
      <c r="D1453" s="1">
        <f>'P-VRIO'!E22</f>
        <v>0</v>
      </c>
      <c r="E1453" s="1">
        <v>0</v>
      </c>
      <c r="F1453" s="1">
        <v>0</v>
      </c>
      <c r="G1453" s="2">
        <f t="shared" si="24"/>
        <v>377.42615999999992</v>
      </c>
      <c r="H1453" s="2">
        <f t="shared" si="27"/>
        <v>0.11999999999898137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20968.12</v>
      </c>
      <c r="D1454" s="1">
        <f>'P-VRIO'!E23</f>
        <v>0</v>
      </c>
      <c r="E1454" s="1">
        <v>0</v>
      </c>
      <c r="F1454" s="1">
        <v>0</v>
      </c>
      <c r="G1454" s="2">
        <f t="shared" si="24"/>
        <v>398.39427999999998</v>
      </c>
      <c r="H1454" s="2">
        <f t="shared" si="27"/>
        <v>0.11999999999898137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20968.12</v>
      </c>
      <c r="D1456" s="1">
        <f>'P-VRIO'!E25</f>
        <v>0</v>
      </c>
      <c r="E1456" s="1">
        <v>0</v>
      </c>
      <c r="F1456" s="1">
        <v>0</v>
      </c>
      <c r="G1456" s="2">
        <f t="shared" si="24"/>
        <v>440.33051999999998</v>
      </c>
      <c r="H1456" s="2">
        <f t="shared" si="27"/>
        <v>0.11999999999898137</v>
      </c>
      <c r="I1456" s="10">
        <f t="shared" si="30"/>
        <v>52.839662399551464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515477.04</v>
      </c>
      <c r="D1480" s="6"/>
      <c r="E1480" s="6">
        <v>0</v>
      </c>
      <c r="F1480" s="6">
        <v>0</v>
      </c>
      <c r="G1480" s="7">
        <f t="shared" ref="G1480:G1580" si="34">B1480/1000*C1480</f>
        <v>515.47703999999999</v>
      </c>
      <c r="H1480" s="7">
        <f t="shared" ref="H1480:H1580" si="35">ABS(C1480-ROUND(C1480,0))</f>
        <v>3.9999999979045242E-2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4482968.26</v>
      </c>
      <c r="D1481" s="1">
        <v>0</v>
      </c>
      <c r="E1481" s="1">
        <v>0</v>
      </c>
      <c r="F1481" s="1">
        <v>0</v>
      </c>
      <c r="G1481" s="2">
        <f t="shared" si="34"/>
        <v>8965.9365199999993</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10222.52</v>
      </c>
      <c r="D1482" s="1">
        <v>0</v>
      </c>
      <c r="E1482" s="1">
        <v>0</v>
      </c>
      <c r="F1482" s="1">
        <v>0</v>
      </c>
      <c r="G1482" s="2">
        <f t="shared" si="34"/>
        <v>30.667560000000002</v>
      </c>
      <c r="H1482" s="2">
        <f t="shared" si="35"/>
        <v>0.47999999999956344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4468164.03</v>
      </c>
      <c r="D1483" s="1">
        <v>0</v>
      </c>
      <c r="E1483" s="1">
        <v>0</v>
      </c>
      <c r="F1483" s="1">
        <v>0</v>
      </c>
      <c r="G1483" s="2">
        <f t="shared" si="34"/>
        <v>17872.65612</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3319412.45</v>
      </c>
      <c r="D1484" s="1">
        <v>0</v>
      </c>
      <c r="E1484" s="1">
        <v>0</v>
      </c>
      <c r="F1484" s="1">
        <v>0</v>
      </c>
      <c r="G1484" s="2">
        <f t="shared" si="34"/>
        <v>16597.062250000003</v>
      </c>
      <c r="H1484" s="2">
        <f t="shared" si="35"/>
        <v>0.45000000018626451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1139200.74</v>
      </c>
      <c r="D1485" s="1">
        <v>0</v>
      </c>
      <c r="E1485" s="1">
        <v>0</v>
      </c>
      <c r="F1485" s="1">
        <v>0</v>
      </c>
      <c r="G1485" s="2">
        <f t="shared" si="34"/>
        <v>6835.2044400000004</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8582.77</v>
      </c>
      <c r="D1486" s="1">
        <v>0</v>
      </c>
      <c r="E1486" s="1">
        <v>0</v>
      </c>
      <c r="F1486" s="1">
        <v>0</v>
      </c>
      <c r="G1486" s="2">
        <f t="shared" si="34"/>
        <v>60.079390000000004</v>
      </c>
      <c r="H1486" s="2">
        <f t="shared" si="35"/>
        <v>0.22999999999956344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968.07</v>
      </c>
      <c r="D1491" s="1">
        <v>0</v>
      </c>
      <c r="E1491" s="1">
        <v>0</v>
      </c>
      <c r="F1491" s="1">
        <v>0</v>
      </c>
      <c r="G1491" s="2">
        <f t="shared" si="34"/>
        <v>11.616840000000002</v>
      </c>
      <c r="H1491" s="2">
        <f t="shared" si="35"/>
        <v>7.0000000000050022E-2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4581.71</v>
      </c>
      <c r="D1492" s="1">
        <v>0</v>
      </c>
      <c r="E1492" s="1">
        <v>0</v>
      </c>
      <c r="F1492" s="1">
        <v>0</v>
      </c>
      <c r="G1492" s="2">
        <f t="shared" si="34"/>
        <v>59.56223</v>
      </c>
      <c r="H1492" s="2">
        <f t="shared" si="35"/>
        <v>0.28999999999996362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4401168.2300000004</v>
      </c>
      <c r="D1499" s="1">
        <v>0</v>
      </c>
      <c r="E1499" s="1">
        <v>0</v>
      </c>
      <c r="F1499" s="1">
        <v>0</v>
      </c>
      <c r="G1499" s="2">
        <f t="shared" si="34"/>
        <v>88023.364600000015</v>
      </c>
      <c r="H1499" s="2">
        <f t="shared" si="35"/>
        <v>0.23000000044703484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14298.94</v>
      </c>
      <c r="D1500" s="1">
        <v>0</v>
      </c>
      <c r="E1500" s="1">
        <v>0</v>
      </c>
      <c r="F1500" s="1">
        <v>0</v>
      </c>
      <c r="G1500" s="2">
        <f t="shared" si="34"/>
        <v>300.27774000000005</v>
      </c>
      <c r="H1500" s="2">
        <f t="shared" si="35"/>
        <v>5.9999999999490683E-2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4353395.04</v>
      </c>
      <c r="D1501" s="1">
        <v>0</v>
      </c>
      <c r="E1501" s="1">
        <v>0</v>
      </c>
      <c r="F1501" s="1">
        <v>0</v>
      </c>
      <c r="G1501" s="2">
        <f t="shared" si="34"/>
        <v>95774.690879999995</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3254253.51</v>
      </c>
      <c r="D1502" s="1">
        <v>0</v>
      </c>
      <c r="E1502" s="1">
        <v>0</v>
      </c>
      <c r="F1502" s="1">
        <v>0</v>
      </c>
      <c r="G1502" s="2">
        <f t="shared" si="34"/>
        <v>74847.830729999987</v>
      </c>
      <c r="H1502" s="2">
        <f t="shared" si="35"/>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1090644.46</v>
      </c>
      <c r="D1503" s="1">
        <v>0</v>
      </c>
      <c r="E1503" s="1">
        <v>0</v>
      </c>
      <c r="F1503" s="1">
        <v>0</v>
      </c>
      <c r="G1503" s="2">
        <f t="shared" si="34"/>
        <v>26175.46704</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8497.07</v>
      </c>
      <c r="D1504" s="1">
        <v>0</v>
      </c>
      <c r="E1504" s="1">
        <v>0</v>
      </c>
      <c r="F1504" s="1">
        <v>0</v>
      </c>
      <c r="G1504" s="2">
        <f t="shared" si="34"/>
        <v>212.42675</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4581.71</v>
      </c>
      <c r="D1510" s="1">
        <v>0</v>
      </c>
      <c r="E1510" s="1">
        <v>0</v>
      </c>
      <c r="F1510" s="1">
        <v>0</v>
      </c>
      <c r="G1510" s="2">
        <f t="shared" si="34"/>
        <v>142.03300999999999</v>
      </c>
      <c r="H1510" s="2">
        <f t="shared" si="35"/>
        <v>0.28999999999996362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28892.54</v>
      </c>
      <c r="D1511" s="1">
        <v>0</v>
      </c>
      <c r="E1511" s="1">
        <v>0</v>
      </c>
      <c r="F1511" s="1">
        <v>0</v>
      </c>
      <c r="G1511" s="2">
        <f t="shared" si="34"/>
        <v>924.56128000000001</v>
      </c>
      <c r="H1511" s="2">
        <f t="shared" si="35"/>
        <v>0.45999999999912689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28892.54</v>
      </c>
      <c r="D1515" s="1">
        <v>0</v>
      </c>
      <c r="E1515" s="1">
        <v>0</v>
      </c>
      <c r="F1515" s="1">
        <v>0</v>
      </c>
      <c r="G1515" s="2">
        <f t="shared" si="34"/>
        <v>1040.1314399999999</v>
      </c>
      <c r="H1515" s="2">
        <f t="shared" si="35"/>
        <v>0.45999999999912689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597277.06999999937</v>
      </c>
      <c r="D1517" s="1">
        <v>0</v>
      </c>
      <c r="E1517" s="1">
        <v>0</v>
      </c>
      <c r="F1517" s="1">
        <v>0</v>
      </c>
      <c r="G1517" s="2">
        <f t="shared" si="34"/>
        <v>22696.528659999974</v>
      </c>
      <c r="H1517" s="2">
        <f t="shared" si="35"/>
        <v>6.9999999366700649E-2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597277.06999999995</v>
      </c>
      <c r="D1576" s="1">
        <v>0</v>
      </c>
      <c r="E1576" s="1">
        <v>0</v>
      </c>
      <c r="F1576" s="1">
        <v>0</v>
      </c>
      <c r="G1576" s="2">
        <f t="shared" si="34"/>
        <v>57935.875789999998</v>
      </c>
      <c r="H1576" s="2">
        <f t="shared" si="35"/>
        <v>6.9999999948777258E-2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26685.29</v>
      </c>
      <c r="D1577" s="1">
        <v>0</v>
      </c>
      <c r="E1577" s="1">
        <v>0</v>
      </c>
      <c r="F1577" s="1">
        <v>0</v>
      </c>
      <c r="G1577" s="2">
        <f t="shared" si="34"/>
        <v>2615.1584200000002</v>
      </c>
      <c r="H1577" s="2">
        <f t="shared" si="35"/>
        <v>0.29000000000087311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456156.8</v>
      </c>
      <c r="D1578" s="1">
        <v>0</v>
      </c>
      <c r="E1578" s="1">
        <v>0</v>
      </c>
      <c r="F1578" s="1">
        <v>0</v>
      </c>
      <c r="G1578" s="2">
        <f t="shared" si="34"/>
        <v>45159.523200000003</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114434.98</v>
      </c>
      <c r="D1580" s="13">
        <v>0</v>
      </c>
      <c r="E1580" s="13">
        <v>0</v>
      </c>
      <c r="F1580" s="13">
        <v>0</v>
      </c>
      <c r="G1580" s="14">
        <f t="shared" si="34"/>
        <v>11557.93298</v>
      </c>
      <c r="H1580" s="14">
        <f t="shared" si="35"/>
        <v>2.0000000004074536E-2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23649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3933217.97</v>
      </c>
      <c r="I16" s="170">
        <f>'PR-RAS'!E6</f>
        <v>4429632.53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3947819.14</v>
      </c>
      <c r="I17" s="170">
        <f>'PR-RAS'!E151</f>
        <v>4383709.8899999997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31966.80999999991</v>
      </c>
      <c r="I18" s="170">
        <f>'PR-RAS'!E645</f>
        <v>44755.910000000324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402763.24</v>
      </c>
      <c r="I20" s="173">
        <f>BILANCA!E7</f>
        <v>325635.62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404116.33999999997</v>
      </c>
      <c r="I21" s="175">
        <f>BILANCA!E68</f>
        <v>527597.98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515477.03999999992</v>
      </c>
      <c r="I22" s="175">
        <f>BILANCA!E176</f>
        <v>597277.06999999995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291402.53999999998</v>
      </c>
      <c r="I23" s="177">
        <f>BILANCA!E237</f>
        <v>255956.53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4087545</v>
      </c>
      <c r="I28" s="179">
        <f>'RAS-funkcijski'!E141</f>
        <v>4388291.5999999996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20968.12</v>
      </c>
      <c r="I29" s="173">
        <f>'P-VRIO'!E5</f>
        <v>913.06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20968.12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515477.04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597277.06999999937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597277.06999999995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58" zoomScaleNormal="100" workbookViewId="0">
      <selection activeCell="G162" sqref="G16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3933217.97</v>
      </c>
      <c r="E6" s="51">
        <f>E7+E44+E50+E82+E106+E124+E133+E139</f>
        <v>4429632.53</v>
      </c>
      <c r="F6" s="52">
        <f t="shared" ref="F6:F131" si="0">IF(D6&lt;&gt;0,IF(E6/D6&gt;=100,"&gt;&gt;100",E6/D6*100),"-")</f>
        <v>112.62107932452064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696.74</v>
      </c>
      <c r="E50" s="51">
        <f>E51+E54+E59+E62+E65+E68+E71+E74+E77</f>
        <v>12072.34</v>
      </c>
      <c r="F50" s="52">
        <f t="shared" si="0"/>
        <v>1732.6893819789304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696.74</v>
      </c>
      <c r="E54" s="51">
        <f t="shared" si="11"/>
        <v>1547.78</v>
      </c>
      <c r="F54" s="52">
        <f t="shared" si="0"/>
        <v>222.14599420156728</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696.74</v>
      </c>
      <c r="E57" s="242">
        <v>1547.78</v>
      </c>
      <c r="F57" s="52">
        <f t="shared" si="0"/>
        <v>222.14599420156728</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10524.56</v>
      </c>
      <c r="F77" s="52" t="str">
        <f t="shared" si="0"/>
        <v>-</v>
      </c>
    </row>
    <row r="78" spans="1:6" ht="12.75" customHeight="1" x14ac:dyDescent="0.2">
      <c r="A78" s="53">
        <v>6391</v>
      </c>
      <c r="B78" s="85" t="s">
        <v>202</v>
      </c>
      <c r="C78" s="50" t="s">
        <v>203</v>
      </c>
      <c r="D78" s="242">
        <v>0</v>
      </c>
      <c r="E78" s="242">
        <v>10524.56</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0.28000000000000003</v>
      </c>
      <c r="E82" s="51">
        <f t="shared" si="19"/>
        <v>0</v>
      </c>
      <c r="F82" s="52">
        <f t="shared" si="0"/>
        <v>0</v>
      </c>
    </row>
    <row r="83" spans="1:6" ht="12.75" customHeight="1" x14ac:dyDescent="0.2">
      <c r="A83" s="53">
        <v>641</v>
      </c>
      <c r="B83" s="85" t="s">
        <v>212</v>
      </c>
      <c r="C83" s="50" t="s">
        <v>213</v>
      </c>
      <c r="D83" s="51">
        <f t="shared" ref="D83:E83" si="20">SUM(D84:D90)</f>
        <v>0.28000000000000003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0.28000000000000003</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23876.97</v>
      </c>
      <c r="E124" s="51">
        <f t="shared" si="27"/>
        <v>11354.31</v>
      </c>
      <c r="F124" s="52">
        <f t="shared" si="0"/>
        <v>47.553395594164584</v>
      </c>
    </row>
    <row r="125" spans="1:6" ht="12.75" customHeight="1" x14ac:dyDescent="0.2">
      <c r="A125" s="53">
        <v>661</v>
      </c>
      <c r="B125" s="86" t="s">
        <v>296</v>
      </c>
      <c r="C125" s="50" t="s">
        <v>297</v>
      </c>
      <c r="D125" s="51">
        <f t="shared" ref="D125:E125" si="28">SUM(D126:D127)</f>
        <v>23876.97</v>
      </c>
      <c r="E125" s="51">
        <f t="shared" si="28"/>
        <v>11354.31</v>
      </c>
      <c r="F125" s="52">
        <f t="shared" si="0"/>
        <v>47.553395594164584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23876.97</v>
      </c>
      <c r="E127" s="242">
        <v>11354.31</v>
      </c>
      <c r="F127" s="52">
        <f t="shared" si="0"/>
        <v>47.553395594164584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3908643.98</v>
      </c>
      <c r="E133" s="51">
        <f t="shared" si="30"/>
        <v>4406205.88</v>
      </c>
      <c r="F133" s="52">
        <f t="shared" ref="F133:F223" si="31">IF(D133&lt;&gt;0,IF(E133/D133&gt;=100,"&gt;&gt;100",E133/D133*100),"-")</f>
        <v>112.72978307939931</v>
      </c>
    </row>
    <row r="134" spans="1:6" ht="24" x14ac:dyDescent="0.2">
      <c r="A134" s="53">
        <v>671</v>
      </c>
      <c r="B134" s="232" t="s">
        <v>314</v>
      </c>
      <c r="C134" s="50" t="s">
        <v>315</v>
      </c>
      <c r="D134" s="51">
        <f t="shared" ref="D134:E134" si="32">SUM(D135:D137)</f>
        <v>3908643.98</v>
      </c>
      <c r="E134" s="51">
        <f t="shared" si="32"/>
        <v>4406205.88</v>
      </c>
      <c r="F134" s="52">
        <f t="shared" si="31"/>
        <v>112.72978307939931</v>
      </c>
    </row>
    <row r="135" spans="1:6" ht="12.75" customHeight="1" x14ac:dyDescent="0.2">
      <c r="A135" s="53">
        <v>6711</v>
      </c>
      <c r="B135" s="85" t="s">
        <v>316</v>
      </c>
      <c r="C135" s="50" t="s">
        <v>317</v>
      </c>
      <c r="D135" s="242">
        <v>3889554.86</v>
      </c>
      <c r="E135" s="242">
        <v>4371598.91</v>
      </c>
      <c r="F135" s="52">
        <f t="shared" si="31"/>
        <v>112.39329608015865</v>
      </c>
    </row>
    <row r="136" spans="1:6" ht="24" x14ac:dyDescent="0.2">
      <c r="A136" s="53">
        <v>6712</v>
      </c>
      <c r="B136" s="232" t="s">
        <v>318</v>
      </c>
      <c r="C136" s="50" t="s">
        <v>319</v>
      </c>
      <c r="D136" s="242">
        <v>19089.12</v>
      </c>
      <c r="E136" s="242">
        <v>34606.97</v>
      </c>
      <c r="F136" s="52">
        <f t="shared" si="31"/>
        <v>181.29159437417758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3947819.14</v>
      </c>
      <c r="E151" s="51">
        <f t="shared" si="35"/>
        <v>4383709.8899999997</v>
      </c>
      <c r="F151" s="52">
        <f t="shared" si="31"/>
        <v>111.04130494691302</v>
      </c>
    </row>
    <row r="152" spans="1:6" ht="12.75" customHeight="1" x14ac:dyDescent="0.2">
      <c r="A152" s="53">
        <v>31</v>
      </c>
      <c r="B152" s="85" t="s">
        <v>349</v>
      </c>
      <c r="C152" s="50" t="s">
        <v>350</v>
      </c>
      <c r="D152" s="51">
        <f t="shared" ref="D152:E152" si="36">D153+D158+D159</f>
        <v>2893648.7800000003</v>
      </c>
      <c r="E152" s="51">
        <f t="shared" si="36"/>
        <v>3243099.21</v>
      </c>
      <c r="F152" s="52">
        <f t="shared" si="31"/>
        <v>112.0764631981356</v>
      </c>
    </row>
    <row r="153" spans="1:6" ht="12.75" customHeight="1" x14ac:dyDescent="0.2">
      <c r="A153" s="53">
        <v>311</v>
      </c>
      <c r="B153" s="85" t="s">
        <v>351</v>
      </c>
      <c r="C153" s="50" t="s">
        <v>352</v>
      </c>
      <c r="D153" s="51">
        <f t="shared" ref="D153:E153" si="37">SUM(D154:D157)</f>
        <v>2333684.7000000002</v>
      </c>
      <c r="E153" s="51">
        <f t="shared" si="37"/>
        <v>2611449.17</v>
      </c>
      <c r="F153" s="52">
        <f t="shared" si="31"/>
        <v>111.90239924013727</v>
      </c>
    </row>
    <row r="154" spans="1:6" ht="12.75" customHeight="1" x14ac:dyDescent="0.2">
      <c r="A154" s="53">
        <v>3111</v>
      </c>
      <c r="B154" s="85" t="s">
        <v>353</v>
      </c>
      <c r="C154" s="50" t="s">
        <v>354</v>
      </c>
      <c r="D154" s="242">
        <v>2280708.64</v>
      </c>
      <c r="E154" s="242">
        <v>2570561.19</v>
      </c>
      <c r="F154" s="52">
        <f t="shared" si="31"/>
        <v>112.70888113091024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52976.06</v>
      </c>
      <c r="E156" s="242">
        <v>40887.980000000003</v>
      </c>
      <c r="F156" s="52">
        <f t="shared" si="31"/>
        <v>77.181995037003517</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35889.160000000003</v>
      </c>
      <c r="E158" s="242">
        <v>47737.13</v>
      </c>
      <c r="F158" s="52">
        <f t="shared" si="31"/>
        <v>133.0126701210059</v>
      </c>
    </row>
    <row r="159" spans="1:6" ht="12.75" customHeight="1" x14ac:dyDescent="0.2">
      <c r="A159" s="53">
        <v>313</v>
      </c>
      <c r="B159" s="85" t="s">
        <v>363</v>
      </c>
      <c r="C159" s="50" t="s">
        <v>364</v>
      </c>
      <c r="D159" s="51">
        <f t="shared" ref="D159:E159" si="38">SUM(D160:D162)</f>
        <v>524074.92</v>
      </c>
      <c r="E159" s="51">
        <f t="shared" si="38"/>
        <v>583912.90999999992</v>
      </c>
      <c r="F159" s="52">
        <f t="shared" si="31"/>
        <v>111.41783125206601</v>
      </c>
    </row>
    <row r="160" spans="1:6" ht="12.75" customHeight="1" x14ac:dyDescent="0.2">
      <c r="A160" s="53">
        <v>3131</v>
      </c>
      <c r="B160" s="85" t="s">
        <v>142</v>
      </c>
      <c r="C160" s="50" t="s">
        <v>365</v>
      </c>
      <c r="D160" s="242">
        <v>166728.24</v>
      </c>
      <c r="E160" s="242">
        <v>180641.5</v>
      </c>
      <c r="F160" s="52">
        <f t="shared" si="31"/>
        <v>108.344873070093</v>
      </c>
    </row>
    <row r="161" spans="1:6" ht="12.75" customHeight="1" x14ac:dyDescent="0.2">
      <c r="A161" s="53">
        <v>3132</v>
      </c>
      <c r="B161" s="85" t="s">
        <v>366</v>
      </c>
      <c r="C161" s="50" t="s">
        <v>367</v>
      </c>
      <c r="D161" s="242">
        <v>357346.68</v>
      </c>
      <c r="E161" s="242">
        <v>403271.41</v>
      </c>
      <c r="F161" s="52">
        <f t="shared" si="31"/>
        <v>112.85158994621133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1051102.42</v>
      </c>
      <c r="E163" s="51">
        <f t="shared" si="39"/>
        <v>1132027.9099999999</v>
      </c>
      <c r="F163" s="52">
        <f t="shared" si="31"/>
        <v>107.69910604905657</v>
      </c>
    </row>
    <row r="164" spans="1:6" ht="12.75" customHeight="1" x14ac:dyDescent="0.2">
      <c r="A164" s="53">
        <v>321</v>
      </c>
      <c r="B164" s="85" t="s">
        <v>372</v>
      </c>
      <c r="C164" s="50" t="s">
        <v>373</v>
      </c>
      <c r="D164" s="51">
        <f t="shared" ref="D164:E164" si="40">SUM(D165:D168)</f>
        <v>79554.409999999989</v>
      </c>
      <c r="E164" s="51">
        <f t="shared" si="40"/>
        <v>86495.76999999999</v>
      </c>
      <c r="F164" s="52">
        <f t="shared" si="31"/>
        <v>108.72529882378615</v>
      </c>
    </row>
    <row r="165" spans="1:6" ht="12.75" customHeight="1" x14ac:dyDescent="0.2">
      <c r="A165" s="53">
        <v>3211</v>
      </c>
      <c r="B165" s="85" t="s">
        <v>374</v>
      </c>
      <c r="C165" s="50" t="s">
        <v>375</v>
      </c>
      <c r="D165" s="242">
        <v>24335.74</v>
      </c>
      <c r="E165" s="242">
        <v>33505.699999999997</v>
      </c>
      <c r="F165" s="52">
        <f t="shared" si="31"/>
        <v>137.68104031354704</v>
      </c>
    </row>
    <row r="166" spans="1:6" ht="12.75" customHeight="1" x14ac:dyDescent="0.2">
      <c r="A166" s="53">
        <v>3212</v>
      </c>
      <c r="B166" s="85" t="s">
        <v>376</v>
      </c>
      <c r="C166" s="50" t="s">
        <v>377</v>
      </c>
      <c r="D166" s="242">
        <v>53607.13</v>
      </c>
      <c r="E166" s="242">
        <v>50767.05</v>
      </c>
      <c r="F166" s="52">
        <f t="shared" si="31"/>
        <v>94.702048029804999</v>
      </c>
    </row>
    <row r="167" spans="1:6" ht="12.75" customHeight="1" x14ac:dyDescent="0.2">
      <c r="A167" s="53">
        <v>3213</v>
      </c>
      <c r="B167" s="85" t="s">
        <v>378</v>
      </c>
      <c r="C167" s="50" t="s">
        <v>379</v>
      </c>
      <c r="D167" s="242">
        <v>811.09</v>
      </c>
      <c r="E167" s="242">
        <v>2002.43</v>
      </c>
      <c r="F167" s="52">
        <f t="shared" si="31"/>
        <v>246.88135718600896</v>
      </c>
    </row>
    <row r="168" spans="1:6" ht="12.75" customHeight="1" x14ac:dyDescent="0.2">
      <c r="A168" s="53">
        <v>3214</v>
      </c>
      <c r="B168" s="85" t="s">
        <v>380</v>
      </c>
      <c r="C168" s="50" t="s">
        <v>381</v>
      </c>
      <c r="D168" s="242">
        <v>800.45</v>
      </c>
      <c r="E168" s="242">
        <v>220.59</v>
      </c>
      <c r="F168" s="52">
        <f t="shared" si="31"/>
        <v>27.558248485227061</v>
      </c>
    </row>
    <row r="169" spans="1:6" ht="12.75" customHeight="1" x14ac:dyDescent="0.2">
      <c r="A169" s="53">
        <v>322</v>
      </c>
      <c r="B169" s="85" t="s">
        <v>382</v>
      </c>
      <c r="C169" s="50" t="s">
        <v>383</v>
      </c>
      <c r="D169" s="51">
        <f t="shared" ref="D169:E169" si="41">SUM(D170:D176)</f>
        <v>180535.79000000004</v>
      </c>
      <c r="E169" s="51">
        <f t="shared" si="41"/>
        <v>169633.05000000002</v>
      </c>
      <c r="F169" s="52">
        <f t="shared" si="31"/>
        <v>93.960898279504562</v>
      </c>
    </row>
    <row r="170" spans="1:6" ht="12.75" customHeight="1" x14ac:dyDescent="0.2">
      <c r="A170" s="53">
        <v>3221</v>
      </c>
      <c r="B170" s="85" t="s">
        <v>384</v>
      </c>
      <c r="C170" s="50" t="s">
        <v>385</v>
      </c>
      <c r="D170" s="242">
        <v>63565.27</v>
      </c>
      <c r="E170" s="242">
        <v>58902.55</v>
      </c>
      <c r="F170" s="52">
        <f t="shared" si="31"/>
        <v>92.664673649620312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107631.33</v>
      </c>
      <c r="E172" s="242">
        <v>99719.85</v>
      </c>
      <c r="F172" s="52">
        <f t="shared" si="31"/>
        <v>92.649463683111605</v>
      </c>
    </row>
    <row r="173" spans="1:6" ht="12.75" customHeight="1" x14ac:dyDescent="0.2">
      <c r="A173" s="53">
        <v>3224</v>
      </c>
      <c r="B173" s="85" t="s">
        <v>390</v>
      </c>
      <c r="C173" s="50" t="s">
        <v>391</v>
      </c>
      <c r="D173" s="242">
        <v>2292.92</v>
      </c>
      <c r="E173" s="242">
        <v>2416.88</v>
      </c>
      <c r="F173" s="52">
        <f t="shared" si="31"/>
        <v>105.40620693264484</v>
      </c>
    </row>
    <row r="174" spans="1:6" ht="12.75" customHeight="1" x14ac:dyDescent="0.2">
      <c r="A174" s="53">
        <v>3225</v>
      </c>
      <c r="B174" s="85" t="s">
        <v>392</v>
      </c>
      <c r="C174" s="50" t="s">
        <v>393</v>
      </c>
      <c r="D174" s="242">
        <v>4844.04</v>
      </c>
      <c r="E174" s="242">
        <v>6171.53</v>
      </c>
      <c r="F174" s="52">
        <f t="shared" si="31"/>
        <v>127.40460442110304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2202.23</v>
      </c>
      <c r="E176" s="242">
        <v>2422.2399999999998</v>
      </c>
      <c r="F176" s="52">
        <f t="shared" si="31"/>
        <v>109.99032798572355</v>
      </c>
    </row>
    <row r="177" spans="1:6" ht="12.75" customHeight="1" x14ac:dyDescent="0.2">
      <c r="A177" s="53">
        <v>323</v>
      </c>
      <c r="B177" s="85" t="s">
        <v>398</v>
      </c>
      <c r="C177" s="50" t="s">
        <v>399</v>
      </c>
      <c r="D177" s="51">
        <f t="shared" ref="D177:E177" si="42">SUM(D178:D186)</f>
        <v>772194.71</v>
      </c>
      <c r="E177" s="51">
        <f t="shared" si="42"/>
        <v>852377.21</v>
      </c>
      <c r="F177" s="52">
        <f t="shared" si="31"/>
        <v>110.38371526787589</v>
      </c>
    </row>
    <row r="178" spans="1:6" ht="12.75" customHeight="1" x14ac:dyDescent="0.2">
      <c r="A178" s="53">
        <v>3231</v>
      </c>
      <c r="B178" s="85" t="s">
        <v>400</v>
      </c>
      <c r="C178" s="50" t="s">
        <v>401</v>
      </c>
      <c r="D178" s="242">
        <v>51566.98</v>
      </c>
      <c r="E178" s="242">
        <v>55746.64</v>
      </c>
      <c r="F178" s="52">
        <f t="shared" si="31"/>
        <v>108.10530304470029</v>
      </c>
    </row>
    <row r="179" spans="1:6" ht="12.75" customHeight="1" x14ac:dyDescent="0.2">
      <c r="A179" s="53">
        <v>3232</v>
      </c>
      <c r="B179" s="85" t="s">
        <v>402</v>
      </c>
      <c r="C179" s="50" t="s">
        <v>403</v>
      </c>
      <c r="D179" s="242">
        <v>18907.95</v>
      </c>
      <c r="E179" s="242">
        <v>24297.83</v>
      </c>
      <c r="F179" s="52">
        <f t="shared" si="31"/>
        <v>128.50589302383389</v>
      </c>
    </row>
    <row r="180" spans="1:6" ht="12.75" customHeight="1" x14ac:dyDescent="0.2">
      <c r="A180" s="53">
        <v>3233</v>
      </c>
      <c r="B180" s="85" t="s">
        <v>404</v>
      </c>
      <c r="C180" s="50" t="s">
        <v>405</v>
      </c>
      <c r="D180" s="242">
        <v>21552.26</v>
      </c>
      <c r="E180" s="242">
        <v>16169.33</v>
      </c>
      <c r="F180" s="52">
        <f t="shared" si="31"/>
        <v>75.023825807595131</v>
      </c>
    </row>
    <row r="181" spans="1:6" ht="12.75" customHeight="1" x14ac:dyDescent="0.2">
      <c r="A181" s="53">
        <v>3234</v>
      </c>
      <c r="B181" s="85" t="s">
        <v>406</v>
      </c>
      <c r="C181" s="50" t="s">
        <v>407</v>
      </c>
      <c r="D181" s="242">
        <v>33354.089999999997</v>
      </c>
      <c r="E181" s="242">
        <v>33004</v>
      </c>
      <c r="F181" s="52">
        <f t="shared" si="31"/>
        <v>98.950383596134699</v>
      </c>
    </row>
    <row r="182" spans="1:6" ht="12.75" customHeight="1" x14ac:dyDescent="0.2">
      <c r="A182" s="53">
        <v>3235</v>
      </c>
      <c r="B182" s="85" t="s">
        <v>408</v>
      </c>
      <c r="C182" s="50" t="s">
        <v>409</v>
      </c>
      <c r="D182" s="242">
        <v>41774.230000000003</v>
      </c>
      <c r="E182" s="242">
        <v>16225.73</v>
      </c>
      <c r="F182" s="52">
        <f t="shared" si="31"/>
        <v>38.841481937548579</v>
      </c>
    </row>
    <row r="183" spans="1:6" ht="12.75" customHeight="1" x14ac:dyDescent="0.2">
      <c r="A183" s="53">
        <v>3236</v>
      </c>
      <c r="B183" s="85" t="s">
        <v>410</v>
      </c>
      <c r="C183" s="50" t="s">
        <v>411</v>
      </c>
      <c r="D183" s="242">
        <v>1294.71</v>
      </c>
      <c r="E183" s="242">
        <v>8801.76</v>
      </c>
      <c r="F183" s="52">
        <f t="shared" si="31"/>
        <v>679.82482563662904</v>
      </c>
    </row>
    <row r="184" spans="1:6" ht="12.75" customHeight="1" x14ac:dyDescent="0.2">
      <c r="A184" s="53">
        <v>3237</v>
      </c>
      <c r="B184" s="85" t="s">
        <v>412</v>
      </c>
      <c r="C184" s="50" t="s">
        <v>413</v>
      </c>
      <c r="D184" s="242">
        <v>590113.12</v>
      </c>
      <c r="E184" s="242">
        <v>694555.37</v>
      </c>
      <c r="F184" s="52">
        <f t="shared" si="31"/>
        <v>117.69868292370791</v>
      </c>
    </row>
    <row r="185" spans="1:6" ht="12.75" customHeight="1" x14ac:dyDescent="0.2">
      <c r="A185" s="53">
        <v>3238</v>
      </c>
      <c r="B185" s="85" t="s">
        <v>414</v>
      </c>
      <c r="C185" s="50" t="s">
        <v>415</v>
      </c>
      <c r="D185" s="242">
        <v>269.51</v>
      </c>
      <c r="E185" s="242">
        <v>155.32</v>
      </c>
      <c r="F185" s="52">
        <f t="shared" si="31"/>
        <v>57.63051463767578</v>
      </c>
    </row>
    <row r="186" spans="1:6" ht="12.75" customHeight="1" x14ac:dyDescent="0.2">
      <c r="A186" s="53">
        <v>3239</v>
      </c>
      <c r="B186" s="85" t="s">
        <v>416</v>
      </c>
      <c r="C186" s="50" t="s">
        <v>417</v>
      </c>
      <c r="D186" s="242">
        <v>13361.86</v>
      </c>
      <c r="E186" s="242">
        <v>3421.23</v>
      </c>
      <c r="F186" s="52">
        <f t="shared" si="31"/>
        <v>25.604444291438465</v>
      </c>
    </row>
    <row r="187" spans="1:6" ht="12.75" customHeight="1" x14ac:dyDescent="0.2">
      <c r="A187" s="53">
        <v>324</v>
      </c>
      <c r="B187" s="85" t="s">
        <v>418</v>
      </c>
      <c r="C187" s="50" t="s">
        <v>419</v>
      </c>
      <c r="D187" s="242">
        <v>4518.6899999999996</v>
      </c>
      <c r="E187" s="242">
        <v>7092.91</v>
      </c>
      <c r="F187" s="52">
        <f t="shared" si="31"/>
        <v>156.96828063000561</v>
      </c>
    </row>
    <row r="188" spans="1:6" ht="12.75" customHeight="1" x14ac:dyDescent="0.2">
      <c r="A188" s="53">
        <v>329</v>
      </c>
      <c r="B188" s="85" t="s">
        <v>420</v>
      </c>
      <c r="C188" s="50" t="s">
        <v>421</v>
      </c>
      <c r="D188" s="51">
        <f t="shared" ref="D188:E188" si="43">SUM(D189:D195)</f>
        <v>14298.82</v>
      </c>
      <c r="E188" s="51">
        <f t="shared" si="43"/>
        <v>16428.97</v>
      </c>
      <c r="F188" s="52">
        <f t="shared" si="31"/>
        <v>114.89738314070672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4245.07</v>
      </c>
      <c r="E190" s="242">
        <v>4093.09</v>
      </c>
      <c r="F190" s="52">
        <f t="shared" si="31"/>
        <v>96.419847022546165</v>
      </c>
    </row>
    <row r="191" spans="1:6" ht="12.75" customHeight="1" x14ac:dyDescent="0.2">
      <c r="A191" s="53">
        <v>3293</v>
      </c>
      <c r="B191" s="85" t="s">
        <v>426</v>
      </c>
      <c r="C191" s="50" t="s">
        <v>427</v>
      </c>
      <c r="D191" s="242">
        <v>8420.7800000000007</v>
      </c>
      <c r="E191" s="242">
        <v>8096.85</v>
      </c>
      <c r="F191" s="52">
        <f t="shared" si="31"/>
        <v>96.153206710067238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1493.13</v>
      </c>
      <c r="E193" s="242">
        <v>2805.35</v>
      </c>
      <c r="F193" s="52">
        <f t="shared" si="31"/>
        <v>187.88384132660917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139.84</v>
      </c>
      <c r="E195" s="242">
        <v>1433.68</v>
      </c>
      <c r="F195" s="52">
        <f t="shared" si="31"/>
        <v>1025.2288329519452</v>
      </c>
    </row>
    <row r="196" spans="1:6" ht="12.75" customHeight="1" x14ac:dyDescent="0.2">
      <c r="A196" s="53">
        <v>34</v>
      </c>
      <c r="B196" s="232" t="s">
        <v>436</v>
      </c>
      <c r="C196" s="50" t="s">
        <v>437</v>
      </c>
      <c r="D196" s="51">
        <f t="shared" ref="D196:E196" si="44">D197+D202+D210</f>
        <v>3067.94</v>
      </c>
      <c r="E196" s="51">
        <f t="shared" si="44"/>
        <v>8582.77</v>
      </c>
      <c r="F196" s="52">
        <f t="shared" si="31"/>
        <v>279.75677490433321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2079.42</v>
      </c>
      <c r="E202" s="51">
        <f t="shared" si="46"/>
        <v>5931.82</v>
      </c>
      <c r="F202" s="52">
        <f t="shared" si="31"/>
        <v>285.26319839185925</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2079.42</v>
      </c>
      <c r="E208" s="242">
        <v>5931.82</v>
      </c>
      <c r="F208" s="52">
        <f t="shared" si="31"/>
        <v>285.26319839185925</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988.52</v>
      </c>
      <c r="E210" s="51">
        <f t="shared" si="47"/>
        <v>2650.95</v>
      </c>
      <c r="F210" s="52">
        <f t="shared" si="31"/>
        <v>268.17363331040337</v>
      </c>
    </row>
    <row r="211" spans="1:6" ht="12.75" customHeight="1" x14ac:dyDescent="0.2">
      <c r="A211" s="53">
        <v>3431</v>
      </c>
      <c r="B211" s="232" t="s">
        <v>466</v>
      </c>
      <c r="C211" s="50" t="s">
        <v>467</v>
      </c>
      <c r="D211" s="242">
        <v>981.87</v>
      </c>
      <c r="E211" s="242">
        <v>2650.95</v>
      </c>
      <c r="F211" s="52">
        <f t="shared" si="31"/>
        <v>269.98991719881451</v>
      </c>
    </row>
    <row r="212" spans="1:6" ht="12.75" customHeight="1" x14ac:dyDescent="0.2">
      <c r="A212" s="53">
        <v>3432</v>
      </c>
      <c r="B212" s="85" t="s">
        <v>468</v>
      </c>
      <c r="C212" s="50" t="s">
        <v>469</v>
      </c>
      <c r="D212" s="242">
        <v>6.65</v>
      </c>
      <c r="E212" s="242"/>
      <c r="F212" s="52">
        <f t="shared" si="31"/>
        <v>0</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3947819.14</v>
      </c>
      <c r="E289" s="51">
        <f t="shared" si="79"/>
        <v>4383709.8899999997</v>
      </c>
      <c r="F289" s="52">
        <f t="shared" si="76"/>
        <v>111.04130494691302</v>
      </c>
    </row>
    <row r="290" spans="1:6" ht="12.75" customHeight="1" x14ac:dyDescent="0.2">
      <c r="A290" s="53" t="s">
        <v>609</v>
      </c>
      <c r="B290" s="85" t="s">
        <v>620</v>
      </c>
      <c r="C290" s="50" t="s">
        <v>621</v>
      </c>
      <c r="D290" s="51">
        <f>IF(D6&gt;=D289,D6-D289,0)</f>
        <v>0</v>
      </c>
      <c r="E290" s="51">
        <f>IF(E6&gt;=E289,E6-E289,0)</f>
        <v>45922.640000000596</v>
      </c>
      <c r="F290" s="52" t="str">
        <f t="shared" si="76"/>
        <v>-</v>
      </c>
    </row>
    <row r="291" spans="1:6" ht="12.75" customHeight="1" x14ac:dyDescent="0.2">
      <c r="A291" s="53" t="s">
        <v>609</v>
      </c>
      <c r="B291" s="85" t="s">
        <v>622</v>
      </c>
      <c r="C291" s="50" t="s">
        <v>623</v>
      </c>
      <c r="D291" s="51">
        <f>IF(D289&gt;=D6,D289-D6,0)</f>
        <v>14601.169999999925</v>
      </c>
      <c r="E291" s="51">
        <f>IF(E289&gt;=E6,E289-E6,0)</f>
        <v>0</v>
      </c>
      <c r="F291" s="52">
        <f t="shared" si="76"/>
        <v>0</v>
      </c>
    </row>
    <row r="292" spans="1:6" ht="12.75" customHeight="1" x14ac:dyDescent="0.2">
      <c r="A292" s="53">
        <v>92211</v>
      </c>
      <c r="B292" s="85" t="s">
        <v>624</v>
      </c>
      <c r="C292" s="50" t="s">
        <v>625</v>
      </c>
      <c r="D292" s="242">
        <v>62596.41</v>
      </c>
      <c r="E292" s="242">
        <v>41826.589999999997</v>
      </c>
      <c r="F292" s="52">
        <f t="shared" si="76"/>
        <v>66.81947095688075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139725.86000000002</v>
      </c>
      <c r="E350" s="51">
        <f t="shared" si="95"/>
        <v>4581.71</v>
      </c>
      <c r="F350" s="52">
        <f t="shared" si="81"/>
        <v>3.2790708892398297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139725.86000000002</v>
      </c>
      <c r="E363" s="51">
        <f t="shared" si="99"/>
        <v>4581.71</v>
      </c>
      <c r="F363" s="52">
        <f t="shared" si="81"/>
        <v>3.2790708892398297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6168.6900000000005</v>
      </c>
      <c r="E369" s="51">
        <f t="shared" si="101"/>
        <v>4581.71</v>
      </c>
      <c r="F369" s="52">
        <f t="shared" si="81"/>
        <v>74.273630219706291</v>
      </c>
    </row>
    <row r="370" spans="1:6" ht="12.75" customHeight="1" x14ac:dyDescent="0.2">
      <c r="A370" s="53">
        <v>4221</v>
      </c>
      <c r="B370" s="85" t="s">
        <v>675</v>
      </c>
      <c r="C370" s="50" t="s">
        <v>767</v>
      </c>
      <c r="D370" s="242">
        <v>3721.18</v>
      </c>
      <c r="E370" s="242">
        <v>4163.21</v>
      </c>
      <c r="F370" s="52">
        <f t="shared" si="81"/>
        <v>111.87875888830962</v>
      </c>
    </row>
    <row r="371" spans="1:6" ht="12.75" customHeight="1" x14ac:dyDescent="0.2">
      <c r="A371" s="53">
        <v>4222</v>
      </c>
      <c r="B371" s="85" t="s">
        <v>768</v>
      </c>
      <c r="C371" s="50" t="s">
        <v>769</v>
      </c>
      <c r="D371" s="242">
        <v>1797.17</v>
      </c>
      <c r="E371" s="242"/>
      <c r="F371" s="52">
        <f t="shared" si="81"/>
        <v>0</v>
      </c>
    </row>
    <row r="372" spans="1:6" ht="12.75" customHeight="1" x14ac:dyDescent="0.2">
      <c r="A372" s="53">
        <v>4223</v>
      </c>
      <c r="B372" s="85" t="s">
        <v>679</v>
      </c>
      <c r="C372" s="50" t="s">
        <v>770</v>
      </c>
      <c r="D372" s="242">
        <v>650.34</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418.5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133557.17000000001</v>
      </c>
      <c r="E378" s="51">
        <f t="shared" si="102"/>
        <v>0</v>
      </c>
      <c r="F378" s="52">
        <f t="shared" si="81"/>
        <v>0</v>
      </c>
    </row>
    <row r="379" spans="1:6" ht="12.75" customHeight="1" x14ac:dyDescent="0.2">
      <c r="A379" s="53">
        <v>4231</v>
      </c>
      <c r="B379" s="85" t="s">
        <v>693</v>
      </c>
      <c r="C379" s="50" t="s">
        <v>778</v>
      </c>
      <c r="D379" s="242">
        <v>133557.17000000001</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139725.86000000002</v>
      </c>
      <c r="E408" s="51">
        <f t="shared" si="111"/>
        <v>4581.71</v>
      </c>
      <c r="F408" s="52">
        <f t="shared" si="81"/>
        <v>3.2790708892398297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133557.17000000001</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3933217.97</v>
      </c>
      <c r="E412" s="51">
        <f>E6+E298</f>
        <v>4429632.53</v>
      </c>
      <c r="F412" s="52">
        <f t="shared" si="81"/>
        <v>112.62107932452064</v>
      </c>
    </row>
    <row r="413" spans="1:6" ht="12.75" customHeight="1" x14ac:dyDescent="0.2">
      <c r="A413" s="53" t="s">
        <v>609</v>
      </c>
      <c r="B413" s="85" t="s">
        <v>832</v>
      </c>
      <c r="C413" s="50" t="s">
        <v>833</v>
      </c>
      <c r="D413" s="51">
        <f t="shared" ref="D413:E413" si="112">D289+D350</f>
        <v>4087545</v>
      </c>
      <c r="E413" s="51">
        <f t="shared" si="112"/>
        <v>4388291.5999999996</v>
      </c>
      <c r="F413" s="52">
        <f t="shared" si="81"/>
        <v>107.35763398323444</v>
      </c>
    </row>
    <row r="414" spans="1:6" ht="12.75" customHeight="1" x14ac:dyDescent="0.2">
      <c r="A414" s="53" t="s">
        <v>609</v>
      </c>
      <c r="B414" s="85" t="s">
        <v>834</v>
      </c>
      <c r="C414" s="50" t="s">
        <v>835</v>
      </c>
      <c r="D414" s="51">
        <f t="shared" ref="D414:E414" si="113">IF(D412&gt;=D413,D412-D413,0)</f>
        <v>0</v>
      </c>
      <c r="E414" s="51">
        <f t="shared" si="113"/>
        <v>41340.930000000633</v>
      </c>
      <c r="F414" s="52" t="str">
        <f t="shared" si="81"/>
        <v>-</v>
      </c>
    </row>
    <row r="415" spans="1:6" ht="12.75" customHeight="1" x14ac:dyDescent="0.2">
      <c r="A415" s="53" t="s">
        <v>609</v>
      </c>
      <c r="B415" s="85" t="s">
        <v>836</v>
      </c>
      <c r="C415" s="50" t="s">
        <v>837</v>
      </c>
      <c r="D415" s="51">
        <f t="shared" ref="D415:E415" si="114">IF(D413&gt;=D412,D413-D412,0)</f>
        <v>154327.0299999998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62596.41</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91730.580000000016</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133557.17000000001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133557.17000000001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133557.17000000001</v>
      </c>
      <c r="E495" s="51">
        <f t="shared" si="140"/>
        <v>0</v>
      </c>
      <c r="F495" s="52">
        <f t="shared" si="119"/>
        <v>0</v>
      </c>
    </row>
    <row r="496" spans="1:6" ht="12.75" customHeight="1" x14ac:dyDescent="0.2">
      <c r="A496" s="53">
        <v>8443</v>
      </c>
      <c r="B496" s="85" t="s">
        <v>999</v>
      </c>
      <c r="C496" s="50" t="s">
        <v>1000</v>
      </c>
      <c r="D496" s="242">
        <v>133557.17000000001</v>
      </c>
      <c r="E496" s="242"/>
      <c r="F496" s="52">
        <f t="shared" si="119"/>
        <v>0</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9859.74</v>
      </c>
      <c r="E528" s="51">
        <f t="shared" si="148"/>
        <v>28551.82</v>
      </c>
      <c r="F528" s="52">
        <f t="shared" si="119"/>
        <v>289.57984693308345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9859.74</v>
      </c>
      <c r="E593" s="51">
        <f t="shared" si="167"/>
        <v>28551.82</v>
      </c>
      <c r="F593" s="52">
        <f t="shared" si="119"/>
        <v>289.57984693308345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9859.74</v>
      </c>
      <c r="E605" s="51">
        <f t="shared" si="171"/>
        <v>28551.82</v>
      </c>
      <c r="F605" s="52">
        <f t="shared" si="119"/>
        <v>289.57984693308345</v>
      </c>
    </row>
    <row r="606" spans="1:6" ht="24" x14ac:dyDescent="0.2">
      <c r="A606" s="53">
        <v>5443</v>
      </c>
      <c r="B606" s="85" t="s">
        <v>1210</v>
      </c>
      <c r="C606" s="50" t="s">
        <v>1211</v>
      </c>
      <c r="D606" s="242">
        <v>9859.74</v>
      </c>
      <c r="E606" s="242">
        <v>28551.82</v>
      </c>
      <c r="F606" s="52">
        <f t="shared" si="119"/>
        <v>289.57984693308345</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123697.43000000001</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28551.82</v>
      </c>
      <c r="F636" s="52" t="str">
        <f t="shared" si="119"/>
        <v>-</v>
      </c>
    </row>
    <row r="637" spans="1:6" ht="12.75" customHeight="1" x14ac:dyDescent="0.2">
      <c r="A637" s="53">
        <v>92213</v>
      </c>
      <c r="B637" s="85" t="s">
        <v>1272</v>
      </c>
      <c r="C637" s="50" t="s">
        <v>1273</v>
      </c>
      <c r="D637" s="242">
        <v>0</v>
      </c>
      <c r="E637" s="242">
        <v>123697.38</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4066775.14</v>
      </c>
      <c r="E639" s="51">
        <f t="shared" si="180"/>
        <v>4429632.53</v>
      </c>
      <c r="F639" s="52">
        <f t="shared" si="119"/>
        <v>108.92248470860871</v>
      </c>
    </row>
    <row r="640" spans="1:6" ht="12.75" customHeight="1" x14ac:dyDescent="0.2">
      <c r="A640" s="53" t="s">
        <v>609</v>
      </c>
      <c r="B640" s="85" t="s">
        <v>1278</v>
      </c>
      <c r="C640" s="50" t="s">
        <v>1279</v>
      </c>
      <c r="D640" s="51">
        <f t="shared" ref="D640:E640" si="181">D413+D528</f>
        <v>4097404.74</v>
      </c>
      <c r="E640" s="51">
        <f t="shared" si="181"/>
        <v>4416843.42</v>
      </c>
      <c r="F640" s="52">
        <f t="shared" si="119"/>
        <v>107.79612218635739</v>
      </c>
    </row>
    <row r="641" spans="1:6" ht="12.75" customHeight="1" x14ac:dyDescent="0.2">
      <c r="A641" s="53" t="s">
        <v>609</v>
      </c>
      <c r="B641" s="85" t="s">
        <v>1280</v>
      </c>
      <c r="C641" s="50" t="s">
        <v>1281</v>
      </c>
      <c r="D641" s="51">
        <f t="shared" ref="D641:E641" si="182">IF(D639&gt;=D640,D639-D640,0)</f>
        <v>0</v>
      </c>
      <c r="E641" s="51">
        <f t="shared" si="182"/>
        <v>12789.110000000335</v>
      </c>
      <c r="F641" s="52" t="str">
        <f t="shared" si="119"/>
        <v>-</v>
      </c>
    </row>
    <row r="642" spans="1:6" ht="12.75" customHeight="1" x14ac:dyDescent="0.2">
      <c r="A642" s="53" t="s">
        <v>609</v>
      </c>
      <c r="B642" s="85" t="s">
        <v>1282</v>
      </c>
      <c r="C642" s="50" t="s">
        <v>1283</v>
      </c>
      <c r="D642" s="51">
        <f t="shared" ref="D642:E642" si="183">IF(D640&gt;=D639,D640-D639,0)</f>
        <v>30629.600000000093</v>
      </c>
      <c r="E642" s="51">
        <f t="shared" si="183"/>
        <v>0</v>
      </c>
      <c r="F642" s="52">
        <f t="shared" si="119"/>
        <v>0</v>
      </c>
    </row>
    <row r="643" spans="1:6" ht="24" x14ac:dyDescent="0.2">
      <c r="A643" s="60" t="s">
        <v>1284</v>
      </c>
      <c r="B643" s="85" t="s">
        <v>1285</v>
      </c>
      <c r="C643" s="61" t="s">
        <v>1284</v>
      </c>
      <c r="D643" s="51">
        <f t="shared" ref="D643:E643" si="184">IF(D416-D417+D637-D638&gt;=0,D416-D417+D637-D638,0)</f>
        <v>62596.41</v>
      </c>
      <c r="E643" s="51">
        <f t="shared" si="184"/>
        <v>31966.799999999988</v>
      </c>
      <c r="F643" s="52">
        <f t="shared" si="119"/>
        <v>51.068104384900003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31966.80999999991</v>
      </c>
      <c r="E645" s="51">
        <f t="shared" si="186"/>
        <v>44755.910000000324</v>
      </c>
      <c r="F645" s="52">
        <f t="shared" si="119"/>
        <v>140.0074327091144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246358.72</v>
      </c>
      <c r="E647" s="243">
        <v>312856.39</v>
      </c>
      <c r="F647" s="57">
        <f t="shared" si="119"/>
        <v>126.99221281877094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283744.78999999998</v>
      </c>
      <c r="E649" s="242">
        <v>105231.19</v>
      </c>
      <c r="F649" s="52">
        <f t="shared" ref="F649:F724" si="188">IF(D649&lt;&gt;0,IF(E649/D649&gt;=100,"&gt;&gt;100",E649/D649*100),"-")</f>
        <v>37.086562893366256</v>
      </c>
    </row>
    <row r="650" spans="1:6" ht="12.75" customHeight="1" x14ac:dyDescent="0.2">
      <c r="A650" s="53" t="s">
        <v>1297</v>
      </c>
      <c r="B650" s="85" t="s">
        <v>1298</v>
      </c>
      <c r="C650" s="50" t="s">
        <v>1297</v>
      </c>
      <c r="D650" s="242">
        <v>156450.97</v>
      </c>
      <c r="E650" s="242">
        <v>1067453.55</v>
      </c>
      <c r="F650" s="52">
        <f t="shared" si="188"/>
        <v>682.292701668772</v>
      </c>
    </row>
    <row r="651" spans="1:6" ht="12.75" customHeight="1" x14ac:dyDescent="0.2">
      <c r="A651" s="53" t="s">
        <v>1299</v>
      </c>
      <c r="B651" s="85" t="s">
        <v>1300</v>
      </c>
      <c r="C651" s="50" t="s">
        <v>1299</v>
      </c>
      <c r="D651" s="242">
        <v>334964.57</v>
      </c>
      <c r="E651" s="242">
        <v>1003202.06</v>
      </c>
      <c r="F651" s="52">
        <f t="shared" si="188"/>
        <v>299.49497643885144</v>
      </c>
    </row>
    <row r="652" spans="1:6" ht="24" x14ac:dyDescent="0.2">
      <c r="A652" s="53">
        <v>11</v>
      </c>
      <c r="B652" s="85" t="s">
        <v>1301</v>
      </c>
      <c r="C652" s="50" t="s">
        <v>1302</v>
      </c>
      <c r="D652" s="51">
        <f t="shared" ref="D652:E652" si="189">+D649+D650-D651</f>
        <v>105231.19</v>
      </c>
      <c r="E652" s="51">
        <f t="shared" si="189"/>
        <v>169482.67999999993</v>
      </c>
      <c r="F652" s="52">
        <f t="shared" si="188"/>
        <v>161.05745834481195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96</v>
      </c>
      <c r="E654" s="262">
        <v>97</v>
      </c>
      <c r="F654" s="52">
        <f t="shared" si="188"/>
        <v>101.04166666666667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96</v>
      </c>
      <c r="E656" s="262">
        <v>96</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2021.77</v>
      </c>
      <c r="F716" s="52" t="str">
        <f t="shared" si="188"/>
        <v>-</v>
      </c>
    </row>
    <row r="717" spans="1:6" ht="12.75" customHeight="1" x14ac:dyDescent="0.2">
      <c r="A717" s="53">
        <v>31215</v>
      </c>
      <c r="B717" s="85" t="s">
        <v>1414</v>
      </c>
      <c r="C717" s="50" t="s">
        <v>1415</v>
      </c>
      <c r="D717" s="242">
        <v>4323.0600000000004</v>
      </c>
      <c r="E717" s="242">
        <v>3577.98</v>
      </c>
      <c r="F717" s="52">
        <f t="shared" si="188"/>
        <v>82.764985912756245</v>
      </c>
    </row>
    <row r="718" spans="1:6" ht="12.75" customHeight="1" x14ac:dyDescent="0.2">
      <c r="A718" s="53">
        <v>32121</v>
      </c>
      <c r="B718" s="85" t="s">
        <v>1416</v>
      </c>
      <c r="C718" s="50" t="s">
        <v>1417</v>
      </c>
      <c r="D718" s="242">
        <v>52177.21</v>
      </c>
      <c r="E718" s="242">
        <v>50767.05</v>
      </c>
      <c r="F718" s="52">
        <f t="shared" si="188"/>
        <v>97.297364117399155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535.54</v>
      </c>
      <c r="E720" s="242">
        <v>8801.76</v>
      </c>
      <c r="F720" s="52">
        <f t="shared" si="188"/>
        <v>1643.5298950591928</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7751.19</v>
      </c>
      <c r="E722" s="242">
        <v>4161.1099999999997</v>
      </c>
      <c r="F722" s="52">
        <f t="shared" si="188"/>
        <v>53.683498920810869</v>
      </c>
    </row>
    <row r="723" spans="1:6" ht="12.75" customHeight="1" x14ac:dyDescent="0.2">
      <c r="A723" s="53" t="s">
        <v>1426</v>
      </c>
      <c r="B723" s="85" t="s">
        <v>1427</v>
      </c>
      <c r="C723" s="50" t="s">
        <v>1426</v>
      </c>
      <c r="D723" s="242">
        <v>91465.54</v>
      </c>
      <c r="E723" s="242">
        <v>165795.85</v>
      </c>
      <c r="F723" s="52">
        <f t="shared" si="188"/>
        <v>181.26591719679348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2079.42</v>
      </c>
      <c r="E748" s="242">
        <v>5931.82</v>
      </c>
      <c r="F748" s="52">
        <f t="shared" si="190"/>
        <v>285.26319839185925</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133557.17000000001</v>
      </c>
      <c r="E887" s="242"/>
      <c r="F887" s="52">
        <f t="shared" si="190"/>
        <v>0</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9859.74</v>
      </c>
      <c r="E955" s="242">
        <v>28551.82</v>
      </c>
      <c r="F955" s="52">
        <f t="shared" si="190"/>
        <v>289.57984693308345</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48" workbookViewId="0">
      <selection activeCell="E254" sqref="E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806879.58</v>
      </c>
      <c r="E6" s="229">
        <f t="shared" si="0"/>
        <v>853233.6</v>
      </c>
      <c r="F6" s="230">
        <f t="shared" ref="F6:F260" si="1">IF(D6&gt;0,IF(E6/D6&gt;=100,"&gt;&gt;100",E6/D6*100),"-")</f>
        <v>105.74484980769994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402763.24</v>
      </c>
      <c r="E7" s="104">
        <f t="shared" si="2"/>
        <v>325635.62</v>
      </c>
      <c r="F7" s="93">
        <f t="shared" si="1"/>
        <v>80.850382472839371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76041.22</v>
      </c>
      <c r="E8" s="104">
        <f>E9+E10-E11</f>
        <v>66734.490000000005</v>
      </c>
      <c r="F8" s="93">
        <f t="shared" si="1"/>
        <v>87.760940710840785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143242.38</v>
      </c>
      <c r="E10" s="247">
        <v>143242.38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67201.16</v>
      </c>
      <c r="E11" s="247">
        <v>76507.89</v>
      </c>
      <c r="F11" s="93">
        <f t="shared" si="1"/>
        <v>113.84906153405684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326722.02</v>
      </c>
      <c r="E12" s="104">
        <f t="shared" si="3"/>
        <v>258901.13</v>
      </c>
      <c r="F12" s="93">
        <f t="shared" si="1"/>
        <v>79.24202047967259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139672.22</v>
      </c>
      <c r="E19" s="104">
        <f t="shared" si="5"/>
        <v>122248.98000000001</v>
      </c>
      <c r="F19" s="93">
        <f t="shared" si="1"/>
        <v>87.525622489568804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203358.81</v>
      </c>
      <c r="E20" s="247">
        <v>213403.41</v>
      </c>
      <c r="F20" s="93">
        <f t="shared" si="1"/>
        <v>104.93934833706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87301.99</v>
      </c>
      <c r="E21" s="247">
        <v>86099.35</v>
      </c>
      <c r="F21" s="93">
        <f t="shared" si="1"/>
        <v>98.622436899777426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29524.45</v>
      </c>
      <c r="E22" s="247">
        <v>28658.18</v>
      </c>
      <c r="F22" s="93">
        <f t="shared" si="1"/>
        <v>97.065923327953612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24936.18</v>
      </c>
      <c r="E26" s="247">
        <v>24865.08</v>
      </c>
      <c r="F26" s="93">
        <f t="shared" si="1"/>
        <v>99.714872125562138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205449.21</v>
      </c>
      <c r="E28" s="247">
        <v>230777.04</v>
      </c>
      <c r="F28" s="93">
        <f t="shared" si="1"/>
        <v>112.32802501406553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170266.46</v>
      </c>
      <c r="E29" s="104">
        <f t="shared" si="6"/>
        <v>133265.18</v>
      </c>
      <c r="F29" s="93">
        <f t="shared" si="1"/>
        <v>78.268603223441659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217986.55</v>
      </c>
      <c r="E30" s="247">
        <v>217986.55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47720.09</v>
      </c>
      <c r="E34" s="247">
        <v>84721.37</v>
      </c>
      <c r="F34" s="93">
        <f t="shared" si="1"/>
        <v>177.53816055250525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16783.34</v>
      </c>
      <c r="E45" s="104">
        <f t="shared" si="9"/>
        <v>3386.9699999999993</v>
      </c>
      <c r="F45" s="93">
        <f t="shared" si="1"/>
        <v>20.180548091142761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16783.34</v>
      </c>
      <c r="E47" s="247">
        <v>16783.34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13396.37</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18347.62</v>
      </c>
      <c r="E54" s="247">
        <v>23594.880000000001</v>
      </c>
      <c r="F54" s="93">
        <f t="shared" si="1"/>
        <v>128.59913165849306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18347.62</v>
      </c>
      <c r="E55" s="247">
        <v>23594.880000000001</v>
      </c>
      <c r="F55" s="93">
        <f t="shared" si="1"/>
        <v>128.59913165849306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404116.33999999997</v>
      </c>
      <c r="E68" s="104">
        <f t="shared" si="13"/>
        <v>527597.98</v>
      </c>
      <c r="F68" s="93">
        <f t="shared" si="1"/>
        <v>130.55596316644855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105231.19</v>
      </c>
      <c r="E69" s="104">
        <f t="shared" si="14"/>
        <v>169482.68</v>
      </c>
      <c r="F69" s="93">
        <f t="shared" si="1"/>
        <v>161.05745834481203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105231.19</v>
      </c>
      <c r="E70" s="104">
        <f t="shared" si="15"/>
        <v>169482.68</v>
      </c>
      <c r="F70" s="93">
        <f t="shared" si="1"/>
        <v>161.05745834481203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105231.19</v>
      </c>
      <c r="E72" s="247">
        <v>169482.68</v>
      </c>
      <c r="F72" s="93">
        <f t="shared" si="1"/>
        <v>161.05745834481203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32237.850000000002</v>
      </c>
      <c r="E78" s="104">
        <f>E79+SUM(E82:E84)-E85+E86</f>
        <v>28132.28</v>
      </c>
      <c r="F78" s="93">
        <f t="shared" si="1"/>
        <v>87.264752457127244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31.86</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77.02</v>
      </c>
      <c r="E84" s="247">
        <v>318.89999999999998</v>
      </c>
      <c r="F84" s="93">
        <f t="shared" si="1"/>
        <v>414.04829914307976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32160.83</v>
      </c>
      <c r="E86" s="247">
        <v>27781.52</v>
      </c>
      <c r="F86" s="93">
        <f t="shared" si="1"/>
        <v>86.383093968656894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20288.580000000002</v>
      </c>
      <c r="E146" s="104">
        <f t="shared" si="26"/>
        <v>17126.63</v>
      </c>
      <c r="F146" s="93">
        <f t="shared" si="1"/>
        <v>84.415124173303397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20288.580000000002</v>
      </c>
      <c r="E161" s="247">
        <v>17126.63</v>
      </c>
      <c r="F161" s="93">
        <f t="shared" si="1"/>
        <v>84.415124173303397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246358.72</v>
      </c>
      <c r="E170" s="104">
        <f t="shared" si="29"/>
        <v>312856.39</v>
      </c>
      <c r="F170" s="93">
        <f t="shared" si="1"/>
        <v>126.99221281877094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246358.72</v>
      </c>
      <c r="E173" s="247">
        <v>312856.39</v>
      </c>
      <c r="F173" s="93">
        <f t="shared" si="1"/>
        <v>126.99221281877094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806879.57999999984</v>
      </c>
      <c r="E175" s="104">
        <f t="shared" si="30"/>
        <v>853233.6</v>
      </c>
      <c r="F175" s="93">
        <f t="shared" si="1"/>
        <v>105.74484980769994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515477.03999999992</v>
      </c>
      <c r="E176" s="104">
        <f t="shared" si="31"/>
        <v>597277.06999999995</v>
      </c>
      <c r="F176" s="93">
        <f t="shared" si="1"/>
        <v>115.86880183839033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372149.51999999996</v>
      </c>
      <c r="E177" s="104">
        <f t="shared" si="32"/>
        <v>482842.08999999997</v>
      </c>
      <c r="F177" s="93">
        <f t="shared" si="1"/>
        <v>129.74411199025596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243467.86</v>
      </c>
      <c r="E178" s="247">
        <v>308626.8</v>
      </c>
      <c r="F178" s="93">
        <f t="shared" si="1"/>
        <v>126.76285075163514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97687.09</v>
      </c>
      <c r="E179" s="247">
        <v>146243.37</v>
      </c>
      <c r="F179" s="93">
        <f t="shared" si="1"/>
        <v>149.70593350666911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155.84</v>
      </c>
      <c r="E180" s="104">
        <f t="shared" si="33"/>
        <v>241.54000000000002</v>
      </c>
      <c r="F180" s="93">
        <f t="shared" si="1"/>
        <v>154.99229979466119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38.65</v>
      </c>
      <c r="E182" s="247">
        <v>28.77</v>
      </c>
      <c r="F182" s="93">
        <f t="shared" si="1"/>
        <v>74.4372574385511</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117.19</v>
      </c>
      <c r="E183" s="247">
        <v>212.77</v>
      </c>
      <c r="F183" s="93">
        <f t="shared" si="1"/>
        <v>181.55986005631883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30838.73</v>
      </c>
      <c r="E188" s="247">
        <v>27730.38</v>
      </c>
      <c r="F188" s="93">
        <f t="shared" si="1"/>
        <v>89.920629027200533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143327.51999999999</v>
      </c>
      <c r="E206" s="104">
        <f t="shared" si="37"/>
        <v>114434.98</v>
      </c>
      <c r="F206" s="93">
        <f t="shared" si="1"/>
        <v>79.84159636614099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143327.51999999999</v>
      </c>
      <c r="E207" s="104">
        <f t="shared" si="38"/>
        <v>114434.98</v>
      </c>
      <c r="F207" s="93">
        <f t="shared" si="1"/>
        <v>79.84159636614099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143327.51999999999</v>
      </c>
      <c r="E212" s="247">
        <v>114434.98</v>
      </c>
      <c r="F212" s="93">
        <f t="shared" si="1"/>
        <v>79.84159636614099</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291402.53999999998</v>
      </c>
      <c r="E237" s="104">
        <f t="shared" si="41"/>
        <v>255956.53</v>
      </c>
      <c r="F237" s="93">
        <f t="shared" si="1"/>
        <v>87.836066905937059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259435.73</v>
      </c>
      <c r="E238" s="104">
        <f t="shared" si="42"/>
        <v>211200.62</v>
      </c>
      <c r="F238" s="93">
        <f t="shared" si="1"/>
        <v>81.407684284658856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402763.25</v>
      </c>
      <c r="E239" s="104">
        <f t="shared" si="43"/>
        <v>325635.62</v>
      </c>
      <c r="F239" s="93">
        <f t="shared" si="1"/>
        <v>80.850380465447131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402763.25</v>
      </c>
      <c r="E240" s="247">
        <v>325635.62</v>
      </c>
      <c r="F240" s="93">
        <f t="shared" si="1"/>
        <v>80.850380465447131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143327.51999999999</v>
      </c>
      <c r="E242" s="104">
        <f t="shared" si="44"/>
        <v>114435</v>
      </c>
      <c r="F242" s="93">
        <f t="shared" si="1"/>
        <v>79.841610320195315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143327.51999999999</v>
      </c>
      <c r="E243" s="247">
        <v>114435</v>
      </c>
      <c r="F243" s="93">
        <f t="shared" si="1"/>
        <v>79.841610320195315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31966.809999999969</v>
      </c>
      <c r="E245" s="104">
        <f t="shared" si="45"/>
        <v>44755.91</v>
      </c>
      <c r="F245" s="93">
        <f t="shared" si="1"/>
        <v>140.00743270911315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165523.97999999998</v>
      </c>
      <c r="E246" s="104">
        <f t="shared" si="46"/>
        <v>89458.85</v>
      </c>
      <c r="F246" s="93">
        <f t="shared" si="1"/>
        <v>54.045854866467089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41826.550000000003</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123697.43</v>
      </c>
      <c r="E249" s="247">
        <v>89458.85</v>
      </c>
      <c r="F249" s="93">
        <f t="shared" si="1"/>
        <v>72.320702216691174</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133557.17000000001</v>
      </c>
      <c r="E250" s="104">
        <f t="shared" si="47"/>
        <v>44702.94</v>
      </c>
      <c r="F250" s="93">
        <f t="shared" si="1"/>
        <v>33.471014697301541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44702.94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133557.17000000001</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2012.91</v>
      </c>
      <c r="E259" s="104">
        <f t="shared" si="49"/>
        <v>2012.91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2012.91</v>
      </c>
      <c r="E260" s="248">
        <v>2012.91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20288.580000000002</v>
      </c>
      <c r="E264" s="247">
        <v>17126.63</v>
      </c>
      <c r="F264" s="93">
        <f t="shared" si="50"/>
        <v>84.415124173303397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32160.83</v>
      </c>
      <c r="E268" s="247">
        <v>27651.54</v>
      </c>
      <c r="F268" s="93">
        <f t="shared" si="50"/>
        <v>85.978937732639366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129.97999999999999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20288.580000000002</v>
      </c>
      <c r="E286" s="247">
        <v>17126.63</v>
      </c>
      <c r="F286" s="93">
        <f t="shared" si="50"/>
        <v>84.415124173303397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372149.52</v>
      </c>
      <c r="E288" s="247">
        <v>482842.09</v>
      </c>
      <c r="F288" s="93">
        <f t="shared" si="50"/>
        <v>129.74411199025596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143327.51999999999</v>
      </c>
      <c r="E294" s="247">
        <v>114434.98</v>
      </c>
      <c r="F294" s="93">
        <f t="shared" si="50"/>
        <v>79.84159636614099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30838.73</v>
      </c>
      <c r="E302" s="247">
        <v>27730.38</v>
      </c>
      <c r="F302" s="93">
        <f t="shared" si="50"/>
        <v>89.920629027200533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143327.51999999999</v>
      </c>
      <c r="E309" s="247">
        <v>114434.98</v>
      </c>
      <c r="F309" s="93">
        <f t="shared" si="50"/>
        <v>79.84159636614099</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F44" sqref="F4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4087545</v>
      </c>
      <c r="E28" s="81">
        <f t="shared" si="6"/>
        <v>4388291.5999999996</v>
      </c>
      <c r="F28" s="63">
        <f t="shared" si="1"/>
        <v>107.35763398323444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4087545</v>
      </c>
      <c r="E34" s="249">
        <v>4388291.5999999996</v>
      </c>
      <c r="F34" s="63">
        <f t="shared" si="1"/>
        <v>107.35763398323444</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4087545</v>
      </c>
      <c r="E141" s="106">
        <f t="shared" si="28"/>
        <v>4388291.5999999996</v>
      </c>
      <c r="F141" s="82">
        <f t="shared" si="1"/>
        <v>107.35763398323444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G14" sqref="G1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20968.12</v>
      </c>
      <c r="E5" s="107">
        <f t="shared" si="0"/>
        <v>913.06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913.06</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913.06</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913.06</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20968.12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20968.12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20968.12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2" workbookViewId="0">
      <selection activeCell="D31" sqref="D3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515477.04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4482968.26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10222.52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4468164.03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3319412.45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1139200.74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8582.77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968.07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4581.71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4401168.2300000004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14298.94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4353395.04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3254253.51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1090644.46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8497.07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4581.71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28892.54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28892.54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597277.06999999937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597277.06999999995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26685.29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456156.8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114434.98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23649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Mihaela Čuljak</cp:lastModifiedBy>
  <cp:lastPrinted>2024-01-31T09:50:37Z</cp:lastPrinted>
  <dcterms:created xsi:type="dcterms:W3CDTF">2022-04-01T05:14:30Z</dcterms:created>
  <dcterms:modified xsi:type="dcterms:W3CDTF">2024-01-31T10:23:18Z</dcterms:modified>
</cp:coreProperties>
</file>